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Rodeback\Box Sync\Jon Rodeback\Projects\CTCL\"/>
    </mc:Choice>
  </mc:AlternateContent>
  <xr:revisionPtr revIDLastSave="0" documentId="8_{2D024DE6-9AD8-4F90-8AA7-97D64679C4C1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_FilterDatabase" localSheetId="0" hidden="1">Sheet1!$A$5:$M$124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F125" i="1"/>
  <c r="E125" i="1"/>
  <c r="C125" i="1"/>
  <c r="B125" i="1"/>
  <c r="L26" i="1" l="1"/>
  <c r="L27" i="1"/>
  <c r="L30" i="1"/>
  <c r="L31" i="1"/>
  <c r="L34" i="1"/>
  <c r="L35" i="1"/>
  <c r="L38" i="1"/>
  <c r="L39" i="1"/>
  <c r="L42" i="1"/>
  <c r="L43" i="1"/>
  <c r="L46" i="1"/>
  <c r="L47" i="1"/>
  <c r="L51" i="1"/>
  <c r="L52" i="1"/>
  <c r="L57" i="1"/>
  <c r="L61" i="1"/>
  <c r="L73" i="1"/>
  <c r="L77" i="1"/>
  <c r="L89" i="1"/>
  <c r="L93" i="1"/>
  <c r="L105" i="1"/>
  <c r="L109" i="1"/>
  <c r="L121" i="1"/>
  <c r="L23" i="1"/>
  <c r="L9" i="1"/>
  <c r="L10" i="1"/>
  <c r="L14" i="1"/>
  <c r="L18" i="1"/>
  <c r="L19" i="1"/>
  <c r="K6" i="1"/>
  <c r="K7" i="1"/>
  <c r="L7" i="1" s="1"/>
  <c r="K8" i="1"/>
  <c r="L8" i="1" s="1"/>
  <c r="K24" i="1"/>
  <c r="L24" i="1" s="1"/>
  <c r="K25" i="1"/>
  <c r="L25" i="1" s="1"/>
  <c r="K26" i="1"/>
  <c r="K27" i="1"/>
  <c r="K28" i="1"/>
  <c r="L28" i="1" s="1"/>
  <c r="K29" i="1"/>
  <c r="L29" i="1" s="1"/>
  <c r="K30" i="1"/>
  <c r="K31" i="1"/>
  <c r="K32" i="1"/>
  <c r="L32" i="1" s="1"/>
  <c r="K33" i="1"/>
  <c r="L33" i="1" s="1"/>
  <c r="K34" i="1"/>
  <c r="K35" i="1"/>
  <c r="K36" i="1"/>
  <c r="L36" i="1" s="1"/>
  <c r="K37" i="1"/>
  <c r="L37" i="1" s="1"/>
  <c r="K38" i="1"/>
  <c r="K39" i="1"/>
  <c r="K40" i="1"/>
  <c r="L40" i="1" s="1"/>
  <c r="K41" i="1"/>
  <c r="L41" i="1" s="1"/>
  <c r="K42" i="1"/>
  <c r="K43" i="1"/>
  <c r="K44" i="1"/>
  <c r="L44" i="1" s="1"/>
  <c r="K45" i="1"/>
  <c r="L45" i="1" s="1"/>
  <c r="K46" i="1"/>
  <c r="K47" i="1"/>
  <c r="K48" i="1"/>
  <c r="L48" i="1" s="1"/>
  <c r="K49" i="1"/>
  <c r="L49" i="1" s="1"/>
  <c r="K50" i="1"/>
  <c r="L50" i="1" s="1"/>
  <c r="K51" i="1"/>
  <c r="K52" i="1"/>
  <c r="K53" i="1"/>
  <c r="L53" i="1" s="1"/>
  <c r="K54" i="1"/>
  <c r="L54" i="1" s="1"/>
  <c r="K55" i="1"/>
  <c r="L55" i="1" s="1"/>
  <c r="K56" i="1"/>
  <c r="L56" i="1" s="1"/>
  <c r="K57" i="1"/>
  <c r="K58" i="1"/>
  <c r="L58" i="1" s="1"/>
  <c r="K59" i="1"/>
  <c r="L59" i="1" s="1"/>
  <c r="K60" i="1"/>
  <c r="L60" i="1" s="1"/>
  <c r="K61" i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K74" i="1"/>
  <c r="L74" i="1" s="1"/>
  <c r="K75" i="1"/>
  <c r="L75" i="1" s="1"/>
  <c r="K76" i="1"/>
  <c r="L76" i="1" s="1"/>
  <c r="K77" i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K90" i="1"/>
  <c r="L90" i="1" s="1"/>
  <c r="K91" i="1"/>
  <c r="L91" i="1" s="1"/>
  <c r="K92" i="1"/>
  <c r="L92" i="1" s="1"/>
  <c r="K93" i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K106" i="1"/>
  <c r="L106" i="1" s="1"/>
  <c r="K107" i="1"/>
  <c r="L107" i="1" s="1"/>
  <c r="K108" i="1"/>
  <c r="L108" i="1" s="1"/>
  <c r="K109" i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K122" i="1"/>
  <c r="L122" i="1" s="1"/>
  <c r="K123" i="1"/>
  <c r="L123" i="1" s="1"/>
  <c r="K124" i="1"/>
  <c r="L124" i="1" s="1"/>
  <c r="K23" i="1"/>
  <c r="K10" i="1"/>
  <c r="K11" i="1"/>
  <c r="L11" i="1" s="1"/>
  <c r="K12" i="1"/>
  <c r="L12" i="1" s="1"/>
  <c r="K13" i="1"/>
  <c r="L13" i="1" s="1"/>
  <c r="K14" i="1"/>
  <c r="K15" i="1"/>
  <c r="L15" i="1" s="1"/>
  <c r="K16" i="1"/>
  <c r="L16" i="1" s="1"/>
  <c r="K17" i="1"/>
  <c r="L17" i="1" s="1"/>
  <c r="K18" i="1"/>
  <c r="K19" i="1"/>
  <c r="K20" i="1"/>
  <c r="L20" i="1" s="1"/>
  <c r="K21" i="1"/>
  <c r="L21" i="1" s="1"/>
  <c r="K9" i="1"/>
  <c r="H25" i="1"/>
  <c r="H26" i="1"/>
  <c r="H29" i="1"/>
  <c r="H30" i="1"/>
  <c r="H33" i="1"/>
  <c r="H34" i="1"/>
  <c r="H37" i="1"/>
  <c r="H38" i="1"/>
  <c r="H41" i="1"/>
  <c r="H42" i="1"/>
  <c r="H45" i="1"/>
  <c r="H46" i="1"/>
  <c r="H50" i="1"/>
  <c r="H60" i="1"/>
  <c r="H64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0" i="1"/>
  <c r="H121" i="1"/>
  <c r="H9" i="1"/>
  <c r="H10" i="1"/>
  <c r="H13" i="1"/>
  <c r="H18" i="1"/>
  <c r="H19" i="1"/>
  <c r="H6" i="1"/>
  <c r="G7" i="1"/>
  <c r="H7" i="1" s="1"/>
  <c r="G8" i="1"/>
  <c r="H8" i="1" s="1"/>
  <c r="G9" i="1"/>
  <c r="G10" i="1"/>
  <c r="G11" i="1"/>
  <c r="H11" i="1" s="1"/>
  <c r="G12" i="1"/>
  <c r="H12" i="1" s="1"/>
  <c r="G13" i="1"/>
  <c r="G14" i="1"/>
  <c r="H14" i="1" s="1"/>
  <c r="G15" i="1"/>
  <c r="H15" i="1" s="1"/>
  <c r="G16" i="1"/>
  <c r="H16" i="1" s="1"/>
  <c r="G17" i="1"/>
  <c r="H17" i="1" s="1"/>
  <c r="G18" i="1"/>
  <c r="G19" i="1"/>
  <c r="G20" i="1"/>
  <c r="H20" i="1" s="1"/>
  <c r="G21" i="1"/>
  <c r="H21" i="1" s="1"/>
  <c r="G23" i="1"/>
  <c r="H23" i="1" s="1"/>
  <c r="G24" i="1"/>
  <c r="H24" i="1" s="1"/>
  <c r="G25" i="1"/>
  <c r="G26" i="1"/>
  <c r="G27" i="1"/>
  <c r="H27" i="1" s="1"/>
  <c r="G28" i="1"/>
  <c r="H28" i="1" s="1"/>
  <c r="G29" i="1"/>
  <c r="G30" i="1"/>
  <c r="G31" i="1"/>
  <c r="H31" i="1" s="1"/>
  <c r="G32" i="1"/>
  <c r="H32" i="1" s="1"/>
  <c r="G33" i="1"/>
  <c r="G34" i="1"/>
  <c r="G35" i="1"/>
  <c r="H35" i="1" s="1"/>
  <c r="G36" i="1"/>
  <c r="H36" i="1" s="1"/>
  <c r="G37" i="1"/>
  <c r="G38" i="1"/>
  <c r="G39" i="1"/>
  <c r="H39" i="1" s="1"/>
  <c r="G40" i="1"/>
  <c r="H40" i="1" s="1"/>
  <c r="G41" i="1"/>
  <c r="G42" i="1"/>
  <c r="G43" i="1"/>
  <c r="H43" i="1" s="1"/>
  <c r="G44" i="1"/>
  <c r="H44" i="1" s="1"/>
  <c r="G45" i="1"/>
  <c r="G46" i="1"/>
  <c r="G47" i="1"/>
  <c r="H47" i="1" s="1"/>
  <c r="G48" i="1"/>
  <c r="H48" i="1" s="1"/>
  <c r="G49" i="1"/>
  <c r="H49" i="1" s="1"/>
  <c r="G50" i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G61" i="1"/>
  <c r="H61" i="1" s="1"/>
  <c r="G62" i="1"/>
  <c r="H62" i="1" s="1"/>
  <c r="G63" i="1"/>
  <c r="H63" i="1" s="1"/>
  <c r="G64" i="1"/>
  <c r="G65" i="1"/>
  <c r="H65" i="1" s="1"/>
  <c r="G66" i="1"/>
  <c r="H66" i="1" s="1"/>
  <c r="G67" i="1"/>
  <c r="H67" i="1" s="1"/>
  <c r="G68" i="1"/>
  <c r="H68" i="1" s="1"/>
  <c r="G69" i="1"/>
  <c r="G70" i="1"/>
  <c r="H70" i="1" s="1"/>
  <c r="G71" i="1"/>
  <c r="H71" i="1" s="1"/>
  <c r="G72" i="1"/>
  <c r="H72" i="1" s="1"/>
  <c r="G73" i="1"/>
  <c r="G74" i="1"/>
  <c r="H74" i="1" s="1"/>
  <c r="G75" i="1"/>
  <c r="H75" i="1" s="1"/>
  <c r="G76" i="1"/>
  <c r="H76" i="1" s="1"/>
  <c r="G77" i="1"/>
  <c r="G78" i="1"/>
  <c r="H78" i="1" s="1"/>
  <c r="G79" i="1"/>
  <c r="H79" i="1" s="1"/>
  <c r="G80" i="1"/>
  <c r="H80" i="1" s="1"/>
  <c r="G81" i="1"/>
  <c r="G82" i="1"/>
  <c r="H82" i="1" s="1"/>
  <c r="G83" i="1"/>
  <c r="H83" i="1" s="1"/>
  <c r="G84" i="1"/>
  <c r="H84" i="1" s="1"/>
  <c r="G85" i="1"/>
  <c r="G86" i="1"/>
  <c r="H86" i="1" s="1"/>
  <c r="G87" i="1"/>
  <c r="H87" i="1" s="1"/>
  <c r="G88" i="1"/>
  <c r="H88" i="1" s="1"/>
  <c r="G89" i="1"/>
  <c r="G90" i="1"/>
  <c r="H90" i="1" s="1"/>
  <c r="G91" i="1"/>
  <c r="H91" i="1" s="1"/>
  <c r="G92" i="1"/>
  <c r="H92" i="1" s="1"/>
  <c r="G93" i="1"/>
  <c r="G94" i="1"/>
  <c r="H94" i="1" s="1"/>
  <c r="G95" i="1"/>
  <c r="H95" i="1" s="1"/>
  <c r="G96" i="1"/>
  <c r="H96" i="1" s="1"/>
  <c r="G97" i="1"/>
  <c r="G98" i="1"/>
  <c r="H98" i="1" s="1"/>
  <c r="G99" i="1"/>
  <c r="H99" i="1" s="1"/>
  <c r="G100" i="1"/>
  <c r="H100" i="1" s="1"/>
  <c r="G101" i="1"/>
  <c r="G102" i="1"/>
  <c r="H102" i="1" s="1"/>
  <c r="G103" i="1"/>
  <c r="H103" i="1" s="1"/>
  <c r="G104" i="1"/>
  <c r="H104" i="1" s="1"/>
  <c r="G105" i="1"/>
  <c r="G106" i="1"/>
  <c r="H106" i="1" s="1"/>
  <c r="G107" i="1"/>
  <c r="H107" i="1" s="1"/>
  <c r="G108" i="1"/>
  <c r="H108" i="1" s="1"/>
  <c r="G109" i="1"/>
  <c r="G110" i="1"/>
  <c r="H110" i="1" s="1"/>
  <c r="G111" i="1"/>
  <c r="H111" i="1" s="1"/>
  <c r="G112" i="1"/>
  <c r="H112" i="1" s="1"/>
  <c r="G113" i="1"/>
  <c r="G114" i="1"/>
  <c r="H114" i="1" s="1"/>
  <c r="G115" i="1"/>
  <c r="H115" i="1" s="1"/>
  <c r="G116" i="1"/>
  <c r="H116" i="1" s="1"/>
  <c r="G117" i="1"/>
  <c r="G118" i="1"/>
  <c r="H118" i="1" s="1"/>
  <c r="G119" i="1"/>
  <c r="H119" i="1" s="1"/>
  <c r="G120" i="1"/>
  <c r="G121" i="1"/>
  <c r="G122" i="1"/>
  <c r="H122" i="1" s="1"/>
  <c r="G123" i="1"/>
  <c r="H123" i="1" s="1"/>
  <c r="G124" i="1"/>
  <c r="H124" i="1" s="1"/>
  <c r="G6" i="1"/>
  <c r="D120" i="1"/>
  <c r="D117" i="1"/>
  <c r="D116" i="1"/>
  <c r="D110" i="1"/>
  <c r="D90" i="1"/>
  <c r="D89" i="1"/>
  <c r="D73" i="1"/>
  <c r="D68" i="1"/>
  <c r="D59" i="1"/>
  <c r="D56" i="1"/>
  <c r="D54" i="1"/>
  <c r="D50" i="1"/>
  <c r="D49" i="1"/>
  <c r="D37" i="1"/>
  <c r="D31" i="1"/>
  <c r="D28" i="1"/>
  <c r="D24" i="1"/>
  <c r="D21" i="1"/>
  <c r="D12" i="1"/>
  <c r="D6" i="1"/>
  <c r="K125" i="1" l="1"/>
  <c r="L125" i="1" s="1"/>
  <c r="L6" i="1"/>
  <c r="G125" i="1"/>
  <c r="H125" i="1" s="1"/>
</calcChain>
</file>

<file path=xl/sharedStrings.xml><?xml version="1.0" encoding="utf-8"?>
<sst xmlns="http://schemas.openxmlformats.org/spreadsheetml/2006/main" count="268" uniqueCount="171">
  <si>
    <t>Archer County</t>
  </si>
  <si>
    <t>Callahan County</t>
  </si>
  <si>
    <t>Colorado County</t>
  </si>
  <si>
    <t>Duval County</t>
  </si>
  <si>
    <t>Fort Bend County</t>
  </si>
  <si>
    <t>Harris County</t>
  </si>
  <si>
    <t>Henderson County</t>
  </si>
  <si>
    <t>Lavaca County</t>
  </si>
  <si>
    <t>Nueces County</t>
  </si>
  <si>
    <t>Pecos County</t>
  </si>
  <si>
    <t>San Jacinto County</t>
  </si>
  <si>
    <t>Webb County</t>
  </si>
  <si>
    <t>Confirmed Grant Amount</t>
  </si>
  <si>
    <t>Population (2019)</t>
  </si>
  <si>
    <t>Per Capita (By County)</t>
  </si>
  <si>
    <t>GOP Votes Changed (16-20)</t>
  </si>
  <si>
    <t>2016 Votes (GOP)</t>
  </si>
  <si>
    <t>2020 Votes (GOP)</t>
  </si>
  <si>
    <t>% Change</t>
  </si>
  <si>
    <t>2016 Votes (Dem)</t>
  </si>
  <si>
    <t>2020 Votes (Dem)</t>
  </si>
  <si>
    <t>Dem Votes Changed (16-20)</t>
  </si>
  <si>
    <t>Link/Note</t>
  </si>
  <si>
    <t>https://hayscountytx.com/wp-content/uploads/sites/69/2020/10/10-13-2020-Draft-Agenda-as-of-10-8.pdf</t>
  </si>
  <si>
    <t>Dallas County</t>
  </si>
  <si>
    <t>https://www.influencewatch.org/app/uploads/2020/12/CTCL-Dallas-County-Texas-Grant.pdf</t>
  </si>
  <si>
    <t>Bexar County</t>
  </si>
  <si>
    <t>https://www.sacurrent.com/the-daily/archives/2020/09/29/bexar-county-wins-19-million-grant-to-help-with-safe-november-election</t>
  </si>
  <si>
    <t>https://www.cameroncounty.us/wp-content/uploads/2020/09/09.29.2020-USC-Schwarzenegger-Grant-and-Center-for-Tech-and-Civic-Life-Grant.pdf</t>
  </si>
  <si>
    <t>Ellis County</t>
  </si>
  <si>
    <t>https://www.co.ellis.tx.us/ArchiveCenter/ViewFile/Item/2758</t>
  </si>
  <si>
    <t>https://apnews.com/press-release/pr-newswire/donald-trump-hillary-clinton-municipal-elections-philadelphia-philanthropy-4f53d395e1f9e883fae266098ec0f777</t>
  </si>
  <si>
    <t>Williamson County</t>
  </si>
  <si>
    <t>https://www.statesman.com/story/news/politics/elections/2020/09/30/williamson-county-sets-mail-in-voting-record-prepares-for-nov-3/114174774/</t>
  </si>
  <si>
    <t>Tarrant County</t>
  </si>
  <si>
    <t>Houston County</t>
  </si>
  <si>
    <t>http://www.co.houston.tx.us/upload/page/2937/docs/Minutes%2011%2010%202020.pdf</t>
  </si>
  <si>
    <t>Travis County</t>
  </si>
  <si>
    <t>?</t>
  </si>
  <si>
    <t>http://traviscountytx.iqm2.com/Citizens/FileOpen.aspx?Type=4&amp;ID=52024&amp;MeetingID=2040</t>
  </si>
  <si>
    <t>Austin County</t>
  </si>
  <si>
    <t>https://www.austincounty.com/upload/page/0058/docs/Minutes/2020/CCM09282020.pdf</t>
  </si>
  <si>
    <t>Hidalgo County</t>
  </si>
  <si>
    <t>http://agenda.hidalgocounty.us:8085/print_all.cfm?seq=3643&amp;reloaded=true&amp;id=0</t>
  </si>
  <si>
    <t>True figure: https://www.tpr.org/border-immigration/2020-09-29/cameron-county-receives-250-000-grant-from-arnold-schwarzenegger-to-help-with-access-to-voting</t>
  </si>
  <si>
    <t>Hood County</t>
  </si>
  <si>
    <t>https://co.hood.tx.us/AgendaCenter/ViewFile/Agenda/_10132020-406</t>
  </si>
  <si>
    <t>El Paso County</t>
  </si>
  <si>
    <t>Montgomery County</t>
  </si>
  <si>
    <t>https://www.weatherforddemocrat.com/news/local_news/palo-pinto-commissioners-approve-grant-for-poll-worker-salaries/article_b3aba568-b4fb-5568-b72d-926631e84c4a.html</t>
  </si>
  <si>
    <t>Jefferson County</t>
  </si>
  <si>
    <t>Hays County</t>
  </si>
  <si>
    <t>Smith County</t>
  </si>
  <si>
    <t>Johnson County</t>
  </si>
  <si>
    <t>Parker County</t>
  </si>
  <si>
    <t>Grayson County</t>
  </si>
  <si>
    <t>Kaufman County</t>
  </si>
  <si>
    <t>Potter County</t>
  </si>
  <si>
    <t>Tyler County</t>
  </si>
  <si>
    <t>Rockwall County</t>
  </si>
  <si>
    <t>Orange County</t>
  </si>
  <si>
    <t>Victoria County</t>
  </si>
  <si>
    <t>San Patricio County</t>
  </si>
  <si>
    <t>Maverick County</t>
  </si>
  <si>
    <t>https://www.weatherforddemocrat.com/news/local_news/county-approves-grant-for-election-software-additional-costs/article_c064fcbf-12d0-5d7b-b299-7030f4b74b78.html</t>
  </si>
  <si>
    <t>Jackson County</t>
  </si>
  <si>
    <t>http://www.co.jackson.tx.us/upload/page/2379/docs/CC%20Minutes/FY2020/October%2013.pdf</t>
  </si>
  <si>
    <t>https://www.votesafenueces.com/about</t>
  </si>
  <si>
    <t>https://agenda.webbcountytx.gov:8085/agenda_publish.cfm?id=&amp;mt=ALL&amp;get_month=1&amp;get_year=2021&amp;dsp=agm&amp;seq=11440&amp;rev=0&amp;ag=964&amp;ln=67389&amp;nseq=11451&amp;nrev=0&amp;pseq=11438&amp;prev=0#ReturnTo67389</t>
  </si>
  <si>
    <t>https://newtools.cira.state.tx.us/upload/page/2230/docs/Agendas/September%2028%202020.pdf</t>
  </si>
  <si>
    <t>https://kwhi.com/washington-co-commissioners-accept-election-grant/</t>
  </si>
  <si>
    <t>Rusk County</t>
  </si>
  <si>
    <t>Polk County</t>
  </si>
  <si>
    <t>Wilson County</t>
  </si>
  <si>
    <t>Navarro County</t>
  </si>
  <si>
    <t>Lamar County</t>
  </si>
  <si>
    <t>Wood County</t>
  </si>
  <si>
    <t>Upshur County</t>
  </si>
  <si>
    <t>Cooke County</t>
  </si>
  <si>
    <t>Hill County</t>
  </si>
  <si>
    <t>Hopkins County</t>
  </si>
  <si>
    <t>Howard County</t>
  </si>
  <si>
    <t>Washington County</t>
  </si>
  <si>
    <t>https://www.grimescountytexas.gov/page/open/2186/0/REGULAR%20MEETING%20OCTOBER%207%202020.pdf</t>
  </si>
  <si>
    <t>https://www.co.fayette.tx.us/upload/page/1754/2020/September%2024%202020%20Minutes.pdf</t>
  </si>
  <si>
    <t>https://www.banderacounty.org/documents/CommAgenda09-24-20.pdf</t>
  </si>
  <si>
    <t>https://www.co.llano.tx.us/upload/page/0961/2020%20Minutes/LCCC%20Minutes%2010-26-2020.pdf</t>
  </si>
  <si>
    <t>Jasper County</t>
  </si>
  <si>
    <t>Bee County</t>
  </si>
  <si>
    <t>Palo Pinto County</t>
  </si>
  <si>
    <t>Grimes County</t>
  </si>
  <si>
    <t>Goliad County</t>
  </si>
  <si>
    <t>Fayette County</t>
  </si>
  <si>
    <t>Milam County</t>
  </si>
  <si>
    <t>Limestone County</t>
  </si>
  <si>
    <t>Bandera County</t>
  </si>
  <si>
    <t>Gray County</t>
  </si>
  <si>
    <t>Llano County</t>
  </si>
  <si>
    <t>https://www.co.lavaca.tx.us/upload/page/2460/10132020%20LCC%20MINUTES.PDF</t>
  </si>
  <si>
    <t>https://www.coloradocountycitizen.com/article/news/county-emergency-coordinator-honored-commissioners-0</t>
  </si>
  <si>
    <t>http://www.co.willacy.tx.us/upload/page/6514/Minutes/FY20-21%20Minutes/October%208%202020%20Regular%20Meeting.pdf</t>
  </si>
  <si>
    <t>https://www.co.chambers.tx.us/upload/template/2040/docs/October/CCCC%2010%2027%202020.pdf</t>
  </si>
  <si>
    <t>Willacy County</t>
  </si>
  <si>
    <t>Calhoun County</t>
  </si>
  <si>
    <t>Chambers County</t>
  </si>
  <si>
    <t>Moore County</t>
  </si>
  <si>
    <t>Hutchinson County</t>
  </si>
  <si>
    <t>De Witt County</t>
  </si>
  <si>
    <t>Montague County</t>
  </si>
  <si>
    <t>Freestone County</t>
  </si>
  <si>
    <t>https://microplexnews.com/wp-content/uploads/2020/09/Regular-CC-Meeting-09282020.pdf</t>
  </si>
  <si>
    <t>https://newtools.cira.state.tx.us/upload/page/0391/CCT%20FY2020/Agenda%2009142020.pdf</t>
  </si>
  <si>
    <t>Bosque County</t>
  </si>
  <si>
    <t>Burleson County</t>
  </si>
  <si>
    <t>Eastland County</t>
  </si>
  <si>
    <t>Lee County</t>
  </si>
  <si>
    <t>Uvalde County</t>
  </si>
  <si>
    <t>Karnes County</t>
  </si>
  <si>
    <t>Young County</t>
  </si>
  <si>
    <t>Madison County</t>
  </si>
  <si>
    <t>Zapata County</t>
  </si>
  <si>
    <t>Blanco County</t>
  </si>
  <si>
    <t>Red River County</t>
  </si>
  <si>
    <t>Lamb County</t>
  </si>
  <si>
    <t>Camp County</t>
  </si>
  <si>
    <t>Comanche County</t>
  </si>
  <si>
    <t>http://www.co.blanco.tx.us/upload/page/4027/docs/10-13-20%20supporting%20documentation.pdf</t>
  </si>
  <si>
    <t>Sabine County</t>
  </si>
  <si>
    <t>http://www.co.archer.tx.us/upload/page/1318/2020%20Minutes/10262020.docx</t>
  </si>
  <si>
    <t>Franklin County</t>
  </si>
  <si>
    <t>Clay County</t>
  </si>
  <si>
    <t>Runnels County</t>
  </si>
  <si>
    <t>Dimmit County</t>
  </si>
  <si>
    <t>Terry  County</t>
  </si>
  <si>
    <t>Ochiltree County</t>
  </si>
  <si>
    <t>Stephens County</t>
  </si>
  <si>
    <t>Liberty  County</t>
  </si>
  <si>
    <t>Bastrop County</t>
  </si>
  <si>
    <t>Somervell County</t>
  </si>
  <si>
    <t>Coleman County</t>
  </si>
  <si>
    <t>Swisher County</t>
  </si>
  <si>
    <t>Brooks County</t>
  </si>
  <si>
    <t>Gillespie County</t>
  </si>
  <si>
    <t>Bailey County</t>
  </si>
  <si>
    <t>Refugio County</t>
  </si>
  <si>
    <t>Garza County</t>
  </si>
  <si>
    <t>Lynn County</t>
  </si>
  <si>
    <t>Floyd County</t>
  </si>
  <si>
    <t>Bowie County</t>
  </si>
  <si>
    <t>Wheeler County</t>
  </si>
  <si>
    <t>Kinney County</t>
  </si>
  <si>
    <t>Waller County</t>
  </si>
  <si>
    <t>Coke County</t>
  </si>
  <si>
    <t>Shackelford County</t>
  </si>
  <si>
    <t>Lipscomb County</t>
  </si>
  <si>
    <t>Menard County</t>
  </si>
  <si>
    <t>Oldham County</t>
  </si>
  <si>
    <t>Stonewall County</t>
  </si>
  <si>
    <t>Motley County</t>
  </si>
  <si>
    <t>Mcmullen County</t>
  </si>
  <si>
    <t>Brewster County</t>
  </si>
  <si>
    <t>http://www.brewstercountytx.com/wp-content/uploads/2020/10/Agenda-Commissioners-Court-Regular-Meeting-October-14-2020.pdf</t>
  </si>
  <si>
    <t>-</t>
  </si>
  <si>
    <t>by the Center for Tech and Civic Life</t>
  </si>
  <si>
    <t>for 2020 General Election with Grant Spending per Capita and Voting Comparisons</t>
  </si>
  <si>
    <t xml:space="preserve">Known Grants to Texas Counties </t>
  </si>
  <si>
    <r>
      <t xml:space="preserve">Texas County </t>
    </r>
    <r>
      <rPr>
        <b/>
        <sz val="10"/>
        <color theme="0"/>
        <rFont val="Arial"/>
        <family val="2"/>
      </rPr>
      <t>(Blue=Received CTCL Grant)</t>
    </r>
  </si>
  <si>
    <r>
      <t xml:space="preserve">Cameron County </t>
    </r>
    <r>
      <rPr>
        <i/>
        <sz val="11"/>
        <color theme="1"/>
        <rFont val="Arial"/>
        <family val="2"/>
      </rPr>
      <t>(from USC Schwarzenegger Institute)</t>
    </r>
  </si>
  <si>
    <r>
      <t xml:space="preserve">Cameron County </t>
    </r>
    <r>
      <rPr>
        <i/>
        <sz val="11"/>
        <color theme="1"/>
        <rFont val="Arial"/>
        <family val="2"/>
      </rPr>
      <t>(from CTCL)</t>
    </r>
  </si>
  <si>
    <t>Other reports indicate... $250k but this link has an incorrect figure, presumed to be '0': https://www.cameroncounty.us/wp-content/uploads/2020/09/09.29.2020-USC-Schwarzenegger-Grant-and-Center-for-Tech-and-Civic-Life-Grant.pdf</t>
  </si>
  <si>
    <t>Grand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</si>
</sst>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66B5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wrapText="1"/>
    </xf>
    <xf numFmtId="165" fontId="5" fillId="2" borderId="0" xfId="1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165" fontId="4" fillId="0" borderId="0" xfId="1" applyNumberFormat="1" applyFont="1"/>
    <xf numFmtId="3" fontId="6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165" fontId="4" fillId="0" borderId="0" xfId="1" applyNumberFormat="1" applyFont="1" applyAlignment="1">
      <alignment horizontal="center"/>
    </xf>
    <xf numFmtId="0" fontId="4" fillId="3" borderId="0" xfId="0" applyFont="1" applyFill="1" applyAlignment="1">
      <alignment wrapText="1"/>
    </xf>
    <xf numFmtId="165" fontId="4" fillId="3" borderId="0" xfId="1" applyNumberFormat="1" applyFont="1" applyFill="1"/>
    <xf numFmtId="3" fontId="4" fillId="3" borderId="0" xfId="0" applyNumberFormat="1" applyFont="1" applyFill="1"/>
    <xf numFmtId="164" fontId="4" fillId="3" borderId="0" xfId="0" applyNumberFormat="1" applyFont="1" applyFill="1"/>
    <xf numFmtId="0" fontId="4" fillId="3" borderId="0" xfId="0" applyFont="1" applyFill="1"/>
    <xf numFmtId="10" fontId="5" fillId="2" borderId="0" xfId="2" applyNumberFormat="1" applyFont="1" applyFill="1" applyAlignment="1">
      <alignment wrapText="1"/>
    </xf>
    <xf numFmtId="10" fontId="4" fillId="0" borderId="0" xfId="2" applyNumberFormat="1" applyFont="1"/>
    <xf numFmtId="10" fontId="4" fillId="3" borderId="0" xfId="2" applyNumberFormat="1" applyFont="1" applyFill="1"/>
    <xf numFmtId="0" fontId="4" fillId="4" borderId="0" xfId="0" applyFont="1" applyFill="1"/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9" fillId="3" borderId="0" xfId="0" applyFont="1" applyFill="1"/>
    <xf numFmtId="3" fontId="4" fillId="4" borderId="0" xfId="0" applyNumberFormat="1" applyFont="1" applyFill="1"/>
    <xf numFmtId="3" fontId="4" fillId="6" borderId="0" xfId="0" applyNumberFormat="1" applyFont="1" applyFill="1"/>
    <xf numFmtId="0" fontId="4" fillId="6" borderId="0" xfId="0" applyFont="1" applyFill="1"/>
    <xf numFmtId="3" fontId="4" fillId="7" borderId="0" xfId="0" applyNumberFormat="1" applyFont="1" applyFill="1"/>
    <xf numFmtId="0" fontId="10" fillId="8" borderId="0" xfId="0" applyFont="1" applyFill="1"/>
    <xf numFmtId="165" fontId="10" fillId="8" borderId="0" xfId="1" applyNumberFormat="1" applyFont="1" applyFill="1"/>
    <xf numFmtId="164" fontId="10" fillId="8" borderId="0" xfId="0" applyNumberFormat="1" applyFont="1" applyFill="1"/>
    <xf numFmtId="166" fontId="10" fillId="8" borderId="0" xfId="3" applyNumberFormat="1" applyFont="1" applyFill="1"/>
    <xf numFmtId="10" fontId="10" fillId="8" borderId="0" xfId="2" applyNumberFormat="1" applyFont="1" applyFill="1"/>
    <xf numFmtId="166" fontId="6" fillId="0" borderId="0" xfId="3" applyNumberFormat="1" applyFont="1"/>
    <xf numFmtId="166" fontId="4" fillId="0" borderId="0" xfId="3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66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5"/>
  <sheetViews>
    <sheetView tabSelected="1" zoomScale="90" zoomScaleNormal="90" workbookViewId="0">
      <pane ySplit="5" topLeftCell="A6" activePane="bottomLeft" state="frozen"/>
      <selection pane="bottomLeft" activeCell="B77" sqref="B77"/>
    </sheetView>
  </sheetViews>
  <sheetFormatPr defaultRowHeight="14.25" x14ac:dyDescent="0.2"/>
  <cols>
    <col min="1" max="1" width="23" style="1" customWidth="1"/>
    <col min="2" max="2" width="22.140625" style="5" customWidth="1"/>
    <col min="3" max="3" width="22" style="1" bestFit="1" customWidth="1"/>
    <col min="4" max="4" width="15" style="7" customWidth="1"/>
    <col min="5" max="6" width="24.42578125" style="1" bestFit="1" customWidth="1"/>
    <col min="7" max="7" width="23.28515625" style="1" customWidth="1"/>
    <col min="8" max="8" width="14.140625" style="16" customWidth="1"/>
    <col min="9" max="10" width="24.7109375" style="1" bestFit="1" customWidth="1"/>
    <col min="11" max="11" width="27.28515625" style="1" bestFit="1" customWidth="1"/>
    <col min="12" max="12" width="12.140625" style="16" bestFit="1" customWidth="1"/>
    <col min="13" max="13" width="23" style="1" customWidth="1"/>
    <col min="14" max="16384" width="9.140625" style="1"/>
  </cols>
  <sheetData>
    <row r="1" spans="1:13" ht="20.25" x14ac:dyDescent="0.2">
      <c r="A1" s="33" t="s">
        <v>165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0.25" x14ac:dyDescent="0.2">
      <c r="A2" s="33" t="s">
        <v>163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x14ac:dyDescent="0.2">
      <c r="A3" s="34" t="s">
        <v>164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2" customFormat="1" ht="54" x14ac:dyDescent="0.25">
      <c r="A5" s="2" t="s">
        <v>166</v>
      </c>
      <c r="B5" s="3" t="s">
        <v>12</v>
      </c>
      <c r="C5" s="2" t="s">
        <v>13</v>
      </c>
      <c r="D5" s="4" t="s">
        <v>14</v>
      </c>
      <c r="E5" s="2" t="s">
        <v>16</v>
      </c>
      <c r="F5" s="2" t="s">
        <v>17</v>
      </c>
      <c r="G5" s="2" t="s">
        <v>15</v>
      </c>
      <c r="H5" s="15" t="s">
        <v>18</v>
      </c>
      <c r="I5" s="2" t="s">
        <v>19</v>
      </c>
      <c r="J5" s="2" t="s">
        <v>20</v>
      </c>
      <c r="K5" s="2" t="s">
        <v>21</v>
      </c>
      <c r="L5" s="15" t="s">
        <v>18</v>
      </c>
      <c r="M5" s="2" t="s">
        <v>22</v>
      </c>
    </row>
    <row r="6" spans="1:13" x14ac:dyDescent="0.2">
      <c r="A6" s="19" t="s">
        <v>0</v>
      </c>
      <c r="B6" s="5">
        <v>5000</v>
      </c>
      <c r="C6" s="6">
        <v>8553</v>
      </c>
      <c r="D6" s="7">
        <f>B6/C6</f>
        <v>0.58459020226821001</v>
      </c>
      <c r="E6" s="23">
        <v>3785</v>
      </c>
      <c r="F6" s="23">
        <v>4300</v>
      </c>
      <c r="G6" s="8">
        <f>F6-E6</f>
        <v>515</v>
      </c>
      <c r="H6" s="16">
        <f>G6/E6</f>
        <v>0.13606340819022458</v>
      </c>
      <c r="I6" s="18">
        <v>394</v>
      </c>
      <c r="J6" s="18">
        <v>466</v>
      </c>
      <c r="K6" s="8">
        <f t="shared" ref="K6:K8" si="0">J6-I6</f>
        <v>72</v>
      </c>
      <c r="L6" s="16">
        <f>K6/I6</f>
        <v>0.18274111675126903</v>
      </c>
      <c r="M6" s="1" t="s">
        <v>128</v>
      </c>
    </row>
    <row r="7" spans="1:13" x14ac:dyDescent="0.2">
      <c r="A7" s="19" t="s">
        <v>40</v>
      </c>
      <c r="B7" s="9" t="s">
        <v>38</v>
      </c>
      <c r="C7" s="31">
        <v>30032</v>
      </c>
      <c r="E7" s="23">
        <v>9637</v>
      </c>
      <c r="F7" s="23">
        <v>11447</v>
      </c>
      <c r="G7" s="8">
        <f t="shared" ref="G7:G70" si="1">F7-E7</f>
        <v>1810</v>
      </c>
      <c r="H7" s="16">
        <f t="shared" ref="H7:H70" si="2">G7/E7</f>
        <v>0.18781778561793089</v>
      </c>
      <c r="I7" s="22">
        <v>2319</v>
      </c>
      <c r="J7" s="22">
        <v>2951</v>
      </c>
      <c r="K7" s="8">
        <f t="shared" si="0"/>
        <v>632</v>
      </c>
      <c r="L7" s="16">
        <f t="shared" ref="L7:L70" si="3">K7/I7</f>
        <v>0.27253126347563605</v>
      </c>
      <c r="M7" s="1" t="s">
        <v>41</v>
      </c>
    </row>
    <row r="8" spans="1:13" x14ac:dyDescent="0.2">
      <c r="A8" s="19" t="s">
        <v>143</v>
      </c>
      <c r="B8" s="9" t="s">
        <v>162</v>
      </c>
      <c r="C8" s="8">
        <v>7000</v>
      </c>
      <c r="E8" s="23">
        <v>1343</v>
      </c>
      <c r="F8" s="23">
        <v>1434</v>
      </c>
      <c r="G8" s="8">
        <f t="shared" si="1"/>
        <v>91</v>
      </c>
      <c r="H8" s="16">
        <f t="shared" si="2"/>
        <v>6.7758749069247948E-2</v>
      </c>
      <c r="I8" s="18">
        <v>397</v>
      </c>
      <c r="J8" s="18">
        <v>409</v>
      </c>
      <c r="K8" s="8">
        <f t="shared" si="0"/>
        <v>12</v>
      </c>
      <c r="L8" s="16">
        <f t="shared" si="3"/>
        <v>3.0226700251889168E-2</v>
      </c>
    </row>
    <row r="9" spans="1:13" x14ac:dyDescent="0.2">
      <c r="A9" s="19" t="s">
        <v>95</v>
      </c>
      <c r="B9" s="9" t="s">
        <v>38</v>
      </c>
      <c r="C9" s="8">
        <v>23112</v>
      </c>
      <c r="E9" s="23">
        <v>8159</v>
      </c>
      <c r="F9" s="23">
        <v>10057</v>
      </c>
      <c r="G9" s="8">
        <f t="shared" si="1"/>
        <v>1898</v>
      </c>
      <c r="H9" s="16">
        <f t="shared" si="2"/>
        <v>0.23262654737100136</v>
      </c>
      <c r="I9" s="22">
        <v>1726</v>
      </c>
      <c r="J9" s="22">
        <v>2505</v>
      </c>
      <c r="K9" s="8">
        <f>J9-I9</f>
        <v>779</v>
      </c>
      <c r="L9" s="16">
        <f t="shared" si="3"/>
        <v>0.45133256083429896</v>
      </c>
      <c r="M9" s="1" t="s">
        <v>85</v>
      </c>
    </row>
    <row r="10" spans="1:13" x14ac:dyDescent="0.2">
      <c r="A10" s="19" t="s">
        <v>137</v>
      </c>
      <c r="B10" s="9" t="s">
        <v>162</v>
      </c>
      <c r="C10" s="8">
        <v>9242</v>
      </c>
      <c r="E10" s="23">
        <v>16314</v>
      </c>
      <c r="F10" s="23">
        <v>20516</v>
      </c>
      <c r="G10" s="8">
        <f t="shared" si="1"/>
        <v>4202</v>
      </c>
      <c r="H10" s="16">
        <f t="shared" si="2"/>
        <v>0.25757018511707735</v>
      </c>
      <c r="I10" s="22">
        <v>10555</v>
      </c>
      <c r="J10" s="22">
        <v>15474</v>
      </c>
      <c r="K10" s="8">
        <f t="shared" ref="K10:K73" si="4">J10-I10</f>
        <v>4919</v>
      </c>
      <c r="L10" s="16">
        <f t="shared" si="3"/>
        <v>0.46603505447655141</v>
      </c>
    </row>
    <row r="11" spans="1:13" x14ac:dyDescent="0.2">
      <c r="A11" s="19" t="s">
        <v>88</v>
      </c>
      <c r="B11" s="9" t="s">
        <v>162</v>
      </c>
      <c r="C11" s="8">
        <v>32565</v>
      </c>
      <c r="E11" s="23">
        <v>4743</v>
      </c>
      <c r="F11" s="23">
        <v>6006</v>
      </c>
      <c r="G11" s="8">
        <f t="shared" si="1"/>
        <v>1263</v>
      </c>
      <c r="H11" s="16">
        <f t="shared" si="2"/>
        <v>0.26628716002530045</v>
      </c>
      <c r="I11" s="22">
        <v>3443</v>
      </c>
      <c r="J11" s="22">
        <v>3288</v>
      </c>
      <c r="K11" s="8">
        <f t="shared" si="4"/>
        <v>-155</v>
      </c>
      <c r="L11" s="16">
        <f t="shared" si="3"/>
        <v>-4.5018878884693581E-2</v>
      </c>
    </row>
    <row r="12" spans="1:13" x14ac:dyDescent="0.2">
      <c r="A12" s="19" t="s">
        <v>26</v>
      </c>
      <c r="B12" s="5">
        <v>1900000</v>
      </c>
      <c r="C12" s="8">
        <v>2003554</v>
      </c>
      <c r="D12" s="7">
        <f>B12/C12</f>
        <v>0.94831484452128567</v>
      </c>
      <c r="E12" s="22">
        <v>240161</v>
      </c>
      <c r="F12" s="22">
        <v>308618</v>
      </c>
      <c r="G12" s="8">
        <f t="shared" si="1"/>
        <v>68457</v>
      </c>
      <c r="H12" s="16">
        <f t="shared" si="2"/>
        <v>0.28504628145285871</v>
      </c>
      <c r="I12" s="25">
        <v>319191</v>
      </c>
      <c r="J12" s="25">
        <v>448452</v>
      </c>
      <c r="K12" s="8">
        <f t="shared" si="4"/>
        <v>129261</v>
      </c>
      <c r="L12" s="16">
        <f t="shared" si="3"/>
        <v>0.40496442568869423</v>
      </c>
      <c r="M12" s="1" t="s">
        <v>27</v>
      </c>
    </row>
    <row r="13" spans="1:13" x14ac:dyDescent="0.2">
      <c r="A13" s="19" t="s">
        <v>121</v>
      </c>
      <c r="B13" s="9" t="s">
        <v>38</v>
      </c>
      <c r="C13" s="8">
        <v>11776</v>
      </c>
      <c r="E13" s="23">
        <v>4212</v>
      </c>
      <c r="F13" s="23">
        <v>5443</v>
      </c>
      <c r="G13" s="8">
        <f t="shared" si="1"/>
        <v>1231</v>
      </c>
      <c r="H13" s="16">
        <f t="shared" si="2"/>
        <v>0.2922602089268756</v>
      </c>
      <c r="I13" s="22">
        <v>1244</v>
      </c>
      <c r="J13" s="22">
        <v>1911</v>
      </c>
      <c r="K13" s="8">
        <f t="shared" si="4"/>
        <v>667</v>
      </c>
      <c r="L13" s="16">
        <f t="shared" si="3"/>
        <v>0.5361736334405145</v>
      </c>
      <c r="M13" s="1" t="s">
        <v>126</v>
      </c>
    </row>
    <row r="14" spans="1:13" x14ac:dyDescent="0.2">
      <c r="A14" s="19" t="s">
        <v>112</v>
      </c>
      <c r="B14" s="9" t="s">
        <v>162</v>
      </c>
      <c r="C14" s="8">
        <v>18771</v>
      </c>
      <c r="E14" s="23">
        <v>6325</v>
      </c>
      <c r="F14" s="23">
        <v>7469</v>
      </c>
      <c r="G14" s="8">
        <f t="shared" si="1"/>
        <v>1144</v>
      </c>
      <c r="H14" s="16">
        <f t="shared" si="2"/>
        <v>0.18086956521739131</v>
      </c>
      <c r="I14" s="22">
        <v>1277</v>
      </c>
      <c r="J14" s="22">
        <v>1561</v>
      </c>
      <c r="K14" s="8">
        <f t="shared" si="4"/>
        <v>284</v>
      </c>
      <c r="L14" s="16">
        <f t="shared" si="3"/>
        <v>0.22239624119028975</v>
      </c>
    </row>
    <row r="15" spans="1:13" x14ac:dyDescent="0.2">
      <c r="A15" s="19" t="s">
        <v>148</v>
      </c>
      <c r="B15" s="9" t="s">
        <v>162</v>
      </c>
      <c r="C15" s="8">
        <v>5114</v>
      </c>
      <c r="E15" s="23">
        <v>24913</v>
      </c>
      <c r="F15" s="23">
        <v>27116</v>
      </c>
      <c r="G15" s="8">
        <f t="shared" si="1"/>
        <v>2203</v>
      </c>
      <c r="H15" s="16">
        <f t="shared" si="2"/>
        <v>8.8427728495163171E-2</v>
      </c>
      <c r="I15" s="22">
        <v>8831</v>
      </c>
      <c r="J15" s="22">
        <v>10747</v>
      </c>
      <c r="K15" s="8">
        <f t="shared" si="4"/>
        <v>1916</v>
      </c>
      <c r="L15" s="16">
        <f t="shared" si="3"/>
        <v>0.21696297135092288</v>
      </c>
    </row>
    <row r="16" spans="1:13" x14ac:dyDescent="0.2">
      <c r="A16" s="19" t="s">
        <v>160</v>
      </c>
      <c r="B16" s="9" t="s">
        <v>38</v>
      </c>
      <c r="C16" s="8">
        <v>9231</v>
      </c>
      <c r="E16" s="24">
        <v>2073</v>
      </c>
      <c r="F16" s="24">
        <v>2461</v>
      </c>
      <c r="G16" s="8">
        <f t="shared" si="1"/>
        <v>388</v>
      </c>
      <c r="H16" s="16">
        <f t="shared" si="2"/>
        <v>0.18716835504100338</v>
      </c>
      <c r="I16" s="18">
        <v>1869</v>
      </c>
      <c r="J16" s="18">
        <v>2258</v>
      </c>
      <c r="K16" s="8">
        <f t="shared" si="4"/>
        <v>389</v>
      </c>
      <c r="L16" s="16">
        <f t="shared" si="3"/>
        <v>0.20813269127875869</v>
      </c>
      <c r="M16" s="1" t="s">
        <v>161</v>
      </c>
    </row>
    <row r="17" spans="1:14" x14ac:dyDescent="0.2">
      <c r="A17" s="19" t="s">
        <v>141</v>
      </c>
      <c r="B17" s="9" t="s">
        <v>162</v>
      </c>
      <c r="C17" s="8">
        <v>7093</v>
      </c>
      <c r="E17" s="22">
        <v>613</v>
      </c>
      <c r="F17" s="22">
        <v>998</v>
      </c>
      <c r="G17" s="8">
        <f t="shared" si="1"/>
        <v>385</v>
      </c>
      <c r="H17" s="16">
        <f t="shared" si="2"/>
        <v>0.62805872756933112</v>
      </c>
      <c r="I17" s="25">
        <v>1937</v>
      </c>
      <c r="J17" s="25">
        <v>1470</v>
      </c>
      <c r="K17" s="8">
        <f t="shared" si="4"/>
        <v>-467</v>
      </c>
      <c r="L17" s="16">
        <f t="shared" si="3"/>
        <v>-0.24109447599380485</v>
      </c>
    </row>
    <row r="18" spans="1:14" x14ac:dyDescent="0.2">
      <c r="A18" s="19" t="s">
        <v>113</v>
      </c>
      <c r="B18" s="9" t="s">
        <v>162</v>
      </c>
      <c r="C18" s="8">
        <v>18443</v>
      </c>
      <c r="E18" s="23">
        <v>5316</v>
      </c>
      <c r="F18" s="23">
        <v>6743</v>
      </c>
      <c r="G18" s="8">
        <f t="shared" si="1"/>
        <v>1427</v>
      </c>
      <c r="H18" s="16">
        <f t="shared" si="2"/>
        <v>0.26843491346877352</v>
      </c>
      <c r="I18" s="22">
        <v>1491</v>
      </c>
      <c r="J18" s="22">
        <v>1788</v>
      </c>
      <c r="K18" s="8">
        <f t="shared" si="4"/>
        <v>297</v>
      </c>
      <c r="L18" s="16">
        <f t="shared" si="3"/>
        <v>0.19919517102615694</v>
      </c>
    </row>
    <row r="19" spans="1:14" x14ac:dyDescent="0.2">
      <c r="A19" s="19" t="s">
        <v>103</v>
      </c>
      <c r="B19" s="9" t="s">
        <v>162</v>
      </c>
      <c r="C19" s="8">
        <v>21290</v>
      </c>
      <c r="E19" s="23">
        <v>4638</v>
      </c>
      <c r="F19" s="23">
        <v>5641</v>
      </c>
      <c r="G19" s="8">
        <f t="shared" si="1"/>
        <v>1003</v>
      </c>
      <c r="H19" s="16">
        <f t="shared" si="2"/>
        <v>0.21625700733074602</v>
      </c>
      <c r="I19" s="22">
        <v>2118</v>
      </c>
      <c r="J19" s="22">
        <v>2148</v>
      </c>
      <c r="K19" s="8">
        <f t="shared" si="4"/>
        <v>30</v>
      </c>
      <c r="L19" s="16">
        <f t="shared" si="3"/>
        <v>1.4164305949008499E-2</v>
      </c>
    </row>
    <row r="20" spans="1:14" x14ac:dyDescent="0.2">
      <c r="A20" s="19" t="s">
        <v>1</v>
      </c>
      <c r="B20" s="9" t="s">
        <v>162</v>
      </c>
      <c r="C20" s="8">
        <v>13943</v>
      </c>
      <c r="E20" s="23">
        <v>4858</v>
      </c>
      <c r="F20" s="23">
        <v>6012</v>
      </c>
      <c r="G20" s="8">
        <f t="shared" si="1"/>
        <v>1154</v>
      </c>
      <c r="H20" s="16">
        <f t="shared" si="2"/>
        <v>0.23754631535611362</v>
      </c>
      <c r="I20" s="22">
        <v>568</v>
      </c>
      <c r="J20" s="22">
        <v>734</v>
      </c>
      <c r="K20" s="8">
        <f t="shared" si="4"/>
        <v>166</v>
      </c>
      <c r="L20" s="16">
        <f t="shared" si="3"/>
        <v>0.29225352112676056</v>
      </c>
    </row>
    <row r="21" spans="1:14" ht="29.25" customHeight="1" x14ac:dyDescent="0.2">
      <c r="A21" s="20" t="s">
        <v>168</v>
      </c>
      <c r="B21" s="5">
        <v>1853729</v>
      </c>
      <c r="C21" s="8">
        <v>423163</v>
      </c>
      <c r="D21" s="7">
        <f t="shared" ref="D21" si="5">B21/C21</f>
        <v>4.3806500095707799</v>
      </c>
      <c r="E21" s="22">
        <v>29432</v>
      </c>
      <c r="F21" s="22">
        <v>49032</v>
      </c>
      <c r="G21" s="8">
        <f t="shared" si="1"/>
        <v>19600</v>
      </c>
      <c r="H21" s="16">
        <f t="shared" si="2"/>
        <v>0.66594183201957058</v>
      </c>
      <c r="I21" s="25">
        <v>59319</v>
      </c>
      <c r="J21" s="25">
        <v>64063</v>
      </c>
      <c r="K21" s="8">
        <f t="shared" si="4"/>
        <v>4744</v>
      </c>
      <c r="L21" s="16">
        <f t="shared" si="3"/>
        <v>7.9974375832363997E-2</v>
      </c>
      <c r="M21" s="1" t="s">
        <v>28</v>
      </c>
    </row>
    <row r="22" spans="1:14" s="14" customFormat="1" ht="45" customHeight="1" x14ac:dyDescent="0.25">
      <c r="A22" s="10" t="s">
        <v>167</v>
      </c>
      <c r="B22" s="11">
        <v>250973</v>
      </c>
      <c r="C22" s="12"/>
      <c r="D22" s="13"/>
      <c r="E22" s="12"/>
      <c r="F22" s="12"/>
      <c r="G22" s="12"/>
      <c r="H22" s="17"/>
      <c r="I22" s="12"/>
      <c r="J22" s="12"/>
      <c r="L22" s="17"/>
      <c r="M22" s="14" t="s">
        <v>169</v>
      </c>
      <c r="N22" s="21" t="s">
        <v>44</v>
      </c>
    </row>
    <row r="23" spans="1:14" x14ac:dyDescent="0.2">
      <c r="A23" s="19" t="s">
        <v>124</v>
      </c>
      <c r="B23" s="9" t="s">
        <v>162</v>
      </c>
      <c r="C23" s="8">
        <v>13094</v>
      </c>
      <c r="E23" s="23">
        <v>3201</v>
      </c>
      <c r="F23" s="23">
        <v>3626</v>
      </c>
      <c r="G23" s="8">
        <f t="shared" si="1"/>
        <v>425</v>
      </c>
      <c r="H23" s="16">
        <f t="shared" si="2"/>
        <v>0.13277100905966885</v>
      </c>
      <c r="I23" s="22">
        <v>1260</v>
      </c>
      <c r="J23" s="22">
        <v>1394</v>
      </c>
      <c r="K23" s="8">
        <f t="shared" si="4"/>
        <v>134</v>
      </c>
      <c r="L23" s="16">
        <f t="shared" si="3"/>
        <v>0.10634920634920635</v>
      </c>
    </row>
    <row r="24" spans="1:14" x14ac:dyDescent="0.2">
      <c r="A24" s="19" t="s">
        <v>104</v>
      </c>
      <c r="B24" s="5">
        <v>5965</v>
      </c>
      <c r="C24" s="8">
        <v>21290</v>
      </c>
      <c r="D24" s="7">
        <f>B24/C24</f>
        <v>0.28017848755284169</v>
      </c>
      <c r="E24" s="23">
        <v>13278</v>
      </c>
      <c r="F24" s="23">
        <v>17353</v>
      </c>
      <c r="G24" s="8">
        <f t="shared" si="1"/>
        <v>4075</v>
      </c>
      <c r="H24" s="16">
        <f t="shared" si="2"/>
        <v>0.3068986293116433</v>
      </c>
      <c r="I24" s="22">
        <v>2939</v>
      </c>
      <c r="J24" s="22">
        <v>3997</v>
      </c>
      <c r="K24" s="8">
        <f t="shared" si="4"/>
        <v>1058</v>
      </c>
      <c r="L24" s="16">
        <f t="shared" si="3"/>
        <v>0.35998638992854715</v>
      </c>
      <c r="M24" s="1" t="s">
        <v>101</v>
      </c>
    </row>
    <row r="25" spans="1:14" x14ac:dyDescent="0.2">
      <c r="A25" s="19" t="s">
        <v>130</v>
      </c>
      <c r="B25" s="9" t="s">
        <v>162</v>
      </c>
      <c r="C25" s="8">
        <v>10471</v>
      </c>
      <c r="E25" s="23">
        <v>4376</v>
      </c>
      <c r="F25" s="23">
        <v>5069</v>
      </c>
      <c r="G25" s="8">
        <f t="shared" si="1"/>
        <v>693</v>
      </c>
      <c r="H25" s="16">
        <f t="shared" si="2"/>
        <v>0.15836380255941498</v>
      </c>
      <c r="I25" s="22">
        <v>536</v>
      </c>
      <c r="J25" s="22">
        <v>614</v>
      </c>
      <c r="K25" s="8">
        <f t="shared" si="4"/>
        <v>78</v>
      </c>
      <c r="L25" s="16">
        <f t="shared" si="3"/>
        <v>0.1455223880597015</v>
      </c>
    </row>
    <row r="26" spans="1:14" x14ac:dyDescent="0.2">
      <c r="A26" s="19" t="s">
        <v>152</v>
      </c>
      <c r="B26" s="9" t="s">
        <v>162</v>
      </c>
      <c r="C26" s="8">
        <v>3387</v>
      </c>
      <c r="E26" s="23">
        <v>1265</v>
      </c>
      <c r="F26" s="23">
        <v>1586</v>
      </c>
      <c r="G26" s="8">
        <f t="shared" si="1"/>
        <v>321</v>
      </c>
      <c r="H26" s="16">
        <f t="shared" si="2"/>
        <v>0.25375494071146243</v>
      </c>
      <c r="I26" s="22">
        <v>140</v>
      </c>
      <c r="J26" s="22">
        <v>178</v>
      </c>
      <c r="K26" s="8">
        <f t="shared" si="4"/>
        <v>38</v>
      </c>
      <c r="L26" s="16">
        <f t="shared" si="3"/>
        <v>0.27142857142857141</v>
      </c>
    </row>
    <row r="27" spans="1:14" x14ac:dyDescent="0.2">
      <c r="A27" s="19" t="s">
        <v>139</v>
      </c>
      <c r="B27" s="9" t="s">
        <v>162</v>
      </c>
      <c r="C27" s="8">
        <v>8175</v>
      </c>
      <c r="E27" s="23">
        <v>3177</v>
      </c>
      <c r="F27" s="23">
        <v>3641</v>
      </c>
      <c r="G27" s="8">
        <f t="shared" si="1"/>
        <v>464</v>
      </c>
      <c r="H27" s="16">
        <f t="shared" si="2"/>
        <v>0.14604973245199873</v>
      </c>
      <c r="I27" s="22">
        <v>387</v>
      </c>
      <c r="J27" s="22">
        <v>451</v>
      </c>
      <c r="K27" s="8">
        <f t="shared" si="4"/>
        <v>64</v>
      </c>
      <c r="L27" s="16">
        <f t="shared" si="3"/>
        <v>0.16537467700258399</v>
      </c>
    </row>
    <row r="28" spans="1:14" x14ac:dyDescent="0.2">
      <c r="A28" s="19" t="s">
        <v>2</v>
      </c>
      <c r="B28" s="5">
        <v>14990</v>
      </c>
      <c r="C28" s="8">
        <v>21493</v>
      </c>
      <c r="D28" s="7">
        <f>B28/C28</f>
        <v>0.69743637463360164</v>
      </c>
      <c r="E28" s="23">
        <v>6323</v>
      </c>
      <c r="F28" s="23">
        <v>7472</v>
      </c>
      <c r="G28" s="8">
        <f t="shared" si="1"/>
        <v>1149</v>
      </c>
      <c r="H28" s="16">
        <f t="shared" si="2"/>
        <v>0.18171753914281197</v>
      </c>
      <c r="I28" s="22">
        <v>1977</v>
      </c>
      <c r="J28" s="22">
        <v>2420</v>
      </c>
      <c r="K28" s="8">
        <f t="shared" si="4"/>
        <v>443</v>
      </c>
      <c r="L28" s="16">
        <f t="shared" si="3"/>
        <v>0.2240768841679312</v>
      </c>
      <c r="M28" s="1" t="s">
        <v>99</v>
      </c>
    </row>
    <row r="29" spans="1:14" x14ac:dyDescent="0.2">
      <c r="A29" s="19" t="s">
        <v>125</v>
      </c>
      <c r="B29" s="9" t="s">
        <v>162</v>
      </c>
      <c r="C29" s="8">
        <v>13635</v>
      </c>
      <c r="E29" s="23">
        <v>4300</v>
      </c>
      <c r="F29" s="23">
        <v>5177</v>
      </c>
      <c r="G29" s="8">
        <f t="shared" si="1"/>
        <v>877</v>
      </c>
      <c r="H29" s="16">
        <f t="shared" si="2"/>
        <v>0.20395348837209301</v>
      </c>
      <c r="I29" s="22">
        <v>788</v>
      </c>
      <c r="J29" s="22">
        <v>853</v>
      </c>
      <c r="K29" s="8">
        <f t="shared" si="4"/>
        <v>65</v>
      </c>
      <c r="L29" s="16">
        <f t="shared" si="3"/>
        <v>8.2487309644670048E-2</v>
      </c>
    </row>
    <row r="30" spans="1:14" x14ac:dyDescent="0.2">
      <c r="A30" s="19" t="s">
        <v>78</v>
      </c>
      <c r="B30" s="9" t="s">
        <v>162</v>
      </c>
      <c r="C30" s="8">
        <v>41257</v>
      </c>
      <c r="E30" s="23">
        <v>13174</v>
      </c>
      <c r="F30" s="23">
        <v>15596</v>
      </c>
      <c r="G30" s="8">
        <f t="shared" si="1"/>
        <v>2422</v>
      </c>
      <c r="H30" s="16">
        <f t="shared" si="2"/>
        <v>0.18384697130712008</v>
      </c>
      <c r="I30" s="22">
        <v>2345</v>
      </c>
      <c r="J30" s="22">
        <v>3210</v>
      </c>
      <c r="K30" s="8">
        <f t="shared" si="4"/>
        <v>865</v>
      </c>
      <c r="L30" s="16">
        <f t="shared" si="3"/>
        <v>0.36886993603411516</v>
      </c>
    </row>
    <row r="31" spans="1:14" x14ac:dyDescent="0.2">
      <c r="A31" s="19" t="s">
        <v>24</v>
      </c>
      <c r="B31" s="5">
        <v>15130433</v>
      </c>
      <c r="C31" s="32">
        <v>2635516</v>
      </c>
      <c r="D31" s="7">
        <f>B31/C31</f>
        <v>5.7409755812523997</v>
      </c>
      <c r="E31" s="22">
        <v>261865</v>
      </c>
      <c r="F31" s="22">
        <v>307076</v>
      </c>
      <c r="G31" s="8">
        <f t="shared" si="1"/>
        <v>45211</v>
      </c>
      <c r="H31" s="16">
        <f t="shared" si="2"/>
        <v>0.17265002959540221</v>
      </c>
      <c r="I31" s="25">
        <v>454845</v>
      </c>
      <c r="J31" s="25">
        <v>598576</v>
      </c>
      <c r="K31" s="8">
        <f t="shared" si="4"/>
        <v>143731</v>
      </c>
      <c r="L31" s="16">
        <f t="shared" si="3"/>
        <v>0.3159999560289769</v>
      </c>
      <c r="M31" s="1" t="s">
        <v>25</v>
      </c>
    </row>
    <row r="32" spans="1:14" x14ac:dyDescent="0.2">
      <c r="A32" s="19" t="s">
        <v>107</v>
      </c>
      <c r="B32" s="9" t="s">
        <v>162</v>
      </c>
      <c r="C32" s="8">
        <v>20160</v>
      </c>
      <c r="E32" s="23">
        <v>5510</v>
      </c>
      <c r="F32" s="23">
        <v>6567</v>
      </c>
      <c r="G32" s="8">
        <f t="shared" si="1"/>
        <v>1057</v>
      </c>
      <c r="H32" s="16">
        <f t="shared" si="2"/>
        <v>0.19183303085299455</v>
      </c>
      <c r="I32" s="22">
        <v>1161</v>
      </c>
      <c r="J32" s="22">
        <v>1494</v>
      </c>
      <c r="K32" s="8">
        <f t="shared" si="4"/>
        <v>333</v>
      </c>
      <c r="L32" s="16">
        <f t="shared" si="3"/>
        <v>0.2868217054263566</v>
      </c>
    </row>
    <row r="33" spans="1:13" x14ac:dyDescent="0.2">
      <c r="A33" s="19" t="s">
        <v>132</v>
      </c>
      <c r="B33" s="9" t="s">
        <v>162</v>
      </c>
      <c r="C33" s="8">
        <v>10124</v>
      </c>
      <c r="E33" s="22">
        <v>974</v>
      </c>
      <c r="F33" s="22">
        <v>1384</v>
      </c>
      <c r="G33" s="8">
        <f t="shared" si="1"/>
        <v>410</v>
      </c>
      <c r="H33" s="16">
        <f t="shared" si="2"/>
        <v>0.4209445585215606</v>
      </c>
      <c r="I33" s="25">
        <v>2173</v>
      </c>
      <c r="J33" s="25">
        <v>2264</v>
      </c>
      <c r="K33" s="8">
        <f t="shared" si="4"/>
        <v>91</v>
      </c>
      <c r="L33" s="16">
        <f t="shared" si="3"/>
        <v>4.1877588587206624E-2</v>
      </c>
    </row>
    <row r="34" spans="1:13" x14ac:dyDescent="0.2">
      <c r="A34" s="19" t="s">
        <v>3</v>
      </c>
      <c r="B34" s="9" t="s">
        <v>162</v>
      </c>
      <c r="C34" s="8">
        <v>11157</v>
      </c>
      <c r="E34" s="22">
        <v>1316</v>
      </c>
      <c r="F34" s="22">
        <v>2443</v>
      </c>
      <c r="G34" s="8">
        <f t="shared" si="1"/>
        <v>1127</v>
      </c>
      <c r="H34" s="16">
        <f t="shared" si="2"/>
        <v>0.8563829787234043</v>
      </c>
      <c r="I34" s="25">
        <v>2783</v>
      </c>
      <c r="J34" s="25">
        <v>2575</v>
      </c>
      <c r="K34" s="8">
        <f t="shared" si="4"/>
        <v>-208</v>
      </c>
      <c r="L34" s="16">
        <f t="shared" si="3"/>
        <v>-7.4739489759252611E-2</v>
      </c>
    </row>
    <row r="35" spans="1:13" x14ac:dyDescent="0.2">
      <c r="A35" s="19" t="s">
        <v>114</v>
      </c>
      <c r="B35" s="9" t="s">
        <v>38</v>
      </c>
      <c r="C35" s="8">
        <v>18360</v>
      </c>
      <c r="E35" s="23">
        <v>6008</v>
      </c>
      <c r="F35" s="23">
        <v>7237</v>
      </c>
      <c r="G35" s="8">
        <f t="shared" si="1"/>
        <v>1229</v>
      </c>
      <c r="H35" s="16">
        <f t="shared" si="2"/>
        <v>0.20456058588548601</v>
      </c>
      <c r="I35" s="22">
        <v>776</v>
      </c>
      <c r="J35" s="22">
        <v>983</v>
      </c>
      <c r="K35" s="8">
        <f t="shared" si="4"/>
        <v>207</v>
      </c>
      <c r="L35" s="16">
        <f t="shared" si="3"/>
        <v>0.26675257731958762</v>
      </c>
      <c r="M35" s="1" t="s">
        <v>110</v>
      </c>
    </row>
    <row r="36" spans="1:13" x14ac:dyDescent="0.2">
      <c r="A36" s="19" t="s">
        <v>47</v>
      </c>
      <c r="B36" s="9" t="s">
        <v>162</v>
      </c>
      <c r="C36" s="8">
        <v>839238</v>
      </c>
      <c r="E36" s="22">
        <v>54567</v>
      </c>
      <c r="F36" s="22">
        <v>84331</v>
      </c>
      <c r="G36" s="8">
        <f t="shared" si="1"/>
        <v>29764</v>
      </c>
      <c r="H36" s="16">
        <f t="shared" si="2"/>
        <v>0.54545787747173202</v>
      </c>
      <c r="I36" s="25">
        <v>145509</v>
      </c>
      <c r="J36" s="25">
        <v>178126</v>
      </c>
      <c r="K36" s="8">
        <f t="shared" si="4"/>
        <v>32617</v>
      </c>
      <c r="L36" s="16">
        <f t="shared" si="3"/>
        <v>0.22415795586527293</v>
      </c>
    </row>
    <row r="37" spans="1:13" x14ac:dyDescent="0.2">
      <c r="A37" s="19" t="s">
        <v>29</v>
      </c>
      <c r="B37" s="5">
        <v>86424</v>
      </c>
      <c r="C37" s="8">
        <v>184826</v>
      </c>
      <c r="D37" s="7">
        <f>B37/C37</f>
        <v>0.46759655026890157</v>
      </c>
      <c r="E37" s="23">
        <v>44807</v>
      </c>
      <c r="F37" s="23">
        <v>56717</v>
      </c>
      <c r="G37" s="8">
        <f t="shared" si="1"/>
        <v>11910</v>
      </c>
      <c r="H37" s="16">
        <f t="shared" si="2"/>
        <v>0.26580668199165308</v>
      </c>
      <c r="I37" s="22">
        <v>16197</v>
      </c>
      <c r="J37" s="22">
        <v>27565</v>
      </c>
      <c r="K37" s="8">
        <f t="shared" si="4"/>
        <v>11368</v>
      </c>
      <c r="L37" s="16">
        <f t="shared" si="3"/>
        <v>0.70185836883373465</v>
      </c>
      <c r="M37" s="1" t="s">
        <v>30</v>
      </c>
    </row>
    <row r="38" spans="1:13" x14ac:dyDescent="0.2">
      <c r="A38" s="19" t="s">
        <v>92</v>
      </c>
      <c r="B38" s="9" t="s">
        <v>38</v>
      </c>
      <c r="C38" s="8">
        <v>25346</v>
      </c>
      <c r="E38" s="23">
        <v>8648</v>
      </c>
      <c r="F38" s="23">
        <v>10171</v>
      </c>
      <c r="G38" s="8">
        <f t="shared" si="1"/>
        <v>1523</v>
      </c>
      <c r="H38" s="16">
        <f t="shared" si="2"/>
        <v>0.17611008325624422</v>
      </c>
      <c r="I38" s="22">
        <v>2127</v>
      </c>
      <c r="J38" s="22">
        <v>2661</v>
      </c>
      <c r="K38" s="8">
        <f t="shared" si="4"/>
        <v>534</v>
      </c>
      <c r="L38" s="16">
        <f t="shared" si="3"/>
        <v>0.25105782792665726</v>
      </c>
      <c r="M38" s="1" t="s">
        <v>84</v>
      </c>
    </row>
    <row r="39" spans="1:13" x14ac:dyDescent="0.2">
      <c r="A39" s="19" t="s">
        <v>147</v>
      </c>
      <c r="B39" s="9" t="s">
        <v>162</v>
      </c>
      <c r="C39" s="8">
        <v>5712</v>
      </c>
      <c r="E39" s="23">
        <v>1473</v>
      </c>
      <c r="F39" s="23">
        <v>1584</v>
      </c>
      <c r="G39" s="8">
        <f t="shared" si="1"/>
        <v>111</v>
      </c>
      <c r="H39" s="16">
        <f t="shared" si="2"/>
        <v>7.5356415478615074E-2</v>
      </c>
      <c r="I39" s="22">
        <v>435</v>
      </c>
      <c r="J39" s="22">
        <v>438</v>
      </c>
      <c r="K39" s="8">
        <f t="shared" si="4"/>
        <v>3</v>
      </c>
      <c r="L39" s="16">
        <f t="shared" si="3"/>
        <v>6.8965517241379309E-3</v>
      </c>
    </row>
    <row r="40" spans="1:13" x14ac:dyDescent="0.2">
      <c r="A40" s="19" t="s">
        <v>4</v>
      </c>
      <c r="B40" s="9" t="s">
        <v>162</v>
      </c>
      <c r="C40" s="8">
        <v>811688</v>
      </c>
      <c r="E40" s="22">
        <v>117212</v>
      </c>
      <c r="F40" s="22">
        <v>157718</v>
      </c>
      <c r="G40" s="8">
        <f t="shared" si="1"/>
        <v>40506</v>
      </c>
      <c r="H40" s="16">
        <f t="shared" si="2"/>
        <v>0.3455789509606525</v>
      </c>
      <c r="I40" s="25">
        <v>134475</v>
      </c>
      <c r="J40" s="25">
        <v>195552</v>
      </c>
      <c r="K40" s="8">
        <f t="shared" si="4"/>
        <v>61077</v>
      </c>
      <c r="L40" s="16">
        <f t="shared" si="3"/>
        <v>0.45418851087562745</v>
      </c>
    </row>
    <row r="41" spans="1:13" x14ac:dyDescent="0.2">
      <c r="A41" s="19" t="s">
        <v>129</v>
      </c>
      <c r="B41" s="9" t="s">
        <v>162</v>
      </c>
      <c r="C41" s="8">
        <v>10725</v>
      </c>
      <c r="E41" s="23">
        <v>3583</v>
      </c>
      <c r="F41" s="23">
        <v>4161</v>
      </c>
      <c r="G41" s="8">
        <f t="shared" si="1"/>
        <v>578</v>
      </c>
      <c r="H41" s="16">
        <f t="shared" si="2"/>
        <v>0.16131733184482278</v>
      </c>
      <c r="I41" s="22">
        <v>665</v>
      </c>
      <c r="J41" s="22">
        <v>804</v>
      </c>
      <c r="K41" s="8">
        <f t="shared" si="4"/>
        <v>139</v>
      </c>
      <c r="L41" s="16">
        <f t="shared" si="3"/>
        <v>0.20902255639097744</v>
      </c>
    </row>
    <row r="42" spans="1:13" x14ac:dyDescent="0.2">
      <c r="A42" s="19" t="s">
        <v>109</v>
      </c>
      <c r="B42" s="9" t="s">
        <v>162</v>
      </c>
      <c r="C42" s="8">
        <v>19717</v>
      </c>
      <c r="E42" s="23">
        <v>5995</v>
      </c>
      <c r="F42" s="23">
        <v>6991</v>
      </c>
      <c r="G42" s="8">
        <f t="shared" si="1"/>
        <v>996</v>
      </c>
      <c r="H42" s="16">
        <f t="shared" si="2"/>
        <v>0.16613844870725605</v>
      </c>
      <c r="I42" s="22">
        <v>1461</v>
      </c>
      <c r="J42" s="22">
        <v>1635</v>
      </c>
      <c r="K42" s="8">
        <f t="shared" si="4"/>
        <v>174</v>
      </c>
      <c r="L42" s="16">
        <f t="shared" si="3"/>
        <v>0.11909650924024641</v>
      </c>
    </row>
    <row r="43" spans="1:13" x14ac:dyDescent="0.2">
      <c r="A43" s="19" t="s">
        <v>145</v>
      </c>
      <c r="B43" s="9" t="s">
        <v>162</v>
      </c>
      <c r="C43" s="8">
        <v>6229</v>
      </c>
      <c r="E43" s="23">
        <v>1223</v>
      </c>
      <c r="F43" s="23">
        <v>1413</v>
      </c>
      <c r="G43" s="8">
        <f t="shared" si="1"/>
        <v>190</v>
      </c>
      <c r="H43" s="16">
        <f t="shared" si="2"/>
        <v>0.1553556827473426</v>
      </c>
      <c r="I43" s="22">
        <v>224</v>
      </c>
      <c r="J43" s="22">
        <v>231</v>
      </c>
      <c r="K43" s="8">
        <f t="shared" si="4"/>
        <v>7</v>
      </c>
      <c r="L43" s="16">
        <f t="shared" si="3"/>
        <v>3.125E-2</v>
      </c>
    </row>
    <row r="44" spans="1:13" x14ac:dyDescent="0.2">
      <c r="A44" s="19" t="s">
        <v>142</v>
      </c>
      <c r="B44" s="9" t="s">
        <v>162</v>
      </c>
      <c r="C44" s="8">
        <v>7658</v>
      </c>
      <c r="E44" s="23">
        <v>10445</v>
      </c>
      <c r="F44" s="23">
        <v>12514</v>
      </c>
      <c r="G44" s="8">
        <f t="shared" si="1"/>
        <v>2069</v>
      </c>
      <c r="H44" s="16">
        <f t="shared" si="2"/>
        <v>0.19808520823360459</v>
      </c>
      <c r="I44" s="22">
        <v>2286</v>
      </c>
      <c r="J44" s="22">
        <v>3176</v>
      </c>
      <c r="K44" s="8">
        <f t="shared" si="4"/>
        <v>890</v>
      </c>
      <c r="L44" s="16">
        <f t="shared" si="3"/>
        <v>0.38932633420822399</v>
      </c>
    </row>
    <row r="45" spans="1:13" x14ac:dyDescent="0.2">
      <c r="A45" s="19" t="s">
        <v>91</v>
      </c>
      <c r="B45" s="9" t="s">
        <v>162</v>
      </c>
      <c r="C45" s="8">
        <v>26988</v>
      </c>
      <c r="E45" s="23">
        <v>2618</v>
      </c>
      <c r="F45" s="23">
        <v>3085</v>
      </c>
      <c r="G45" s="8">
        <f t="shared" si="1"/>
        <v>467</v>
      </c>
      <c r="H45" s="16">
        <f t="shared" si="2"/>
        <v>0.17838044308632545</v>
      </c>
      <c r="I45" s="22">
        <v>973</v>
      </c>
      <c r="J45" s="22">
        <v>877</v>
      </c>
      <c r="K45" s="8">
        <f t="shared" si="4"/>
        <v>-96</v>
      </c>
      <c r="L45" s="16">
        <f t="shared" si="3"/>
        <v>-9.8663926002055494E-2</v>
      </c>
    </row>
    <row r="46" spans="1:13" x14ac:dyDescent="0.2">
      <c r="A46" s="19" t="s">
        <v>96</v>
      </c>
      <c r="B46" s="9" t="s">
        <v>162</v>
      </c>
      <c r="C46" s="8">
        <v>21886</v>
      </c>
      <c r="E46" s="23">
        <v>6495</v>
      </c>
      <c r="F46" s="23">
        <v>6840</v>
      </c>
      <c r="G46" s="8">
        <f t="shared" si="1"/>
        <v>345</v>
      </c>
      <c r="H46" s="16">
        <f t="shared" si="2"/>
        <v>5.3117782909930716E-2</v>
      </c>
      <c r="I46" s="22">
        <v>699</v>
      </c>
      <c r="J46" s="22">
        <v>829</v>
      </c>
      <c r="K46" s="8">
        <f t="shared" si="4"/>
        <v>130</v>
      </c>
      <c r="L46" s="16">
        <f t="shared" si="3"/>
        <v>0.1859799713876967</v>
      </c>
    </row>
    <row r="47" spans="1:13" x14ac:dyDescent="0.2">
      <c r="A47" s="19" t="s">
        <v>55</v>
      </c>
      <c r="B47" s="9" t="s">
        <v>162</v>
      </c>
      <c r="C47" s="8">
        <v>136212</v>
      </c>
      <c r="E47" s="23">
        <v>35274</v>
      </c>
      <c r="F47" s="23">
        <v>44163</v>
      </c>
      <c r="G47" s="8">
        <f t="shared" si="1"/>
        <v>8889</v>
      </c>
      <c r="H47" s="16">
        <f t="shared" si="2"/>
        <v>0.25199863922435789</v>
      </c>
      <c r="I47" s="22">
        <v>10276</v>
      </c>
      <c r="J47" s="22">
        <v>14506</v>
      </c>
      <c r="K47" s="8">
        <f t="shared" si="4"/>
        <v>4230</v>
      </c>
      <c r="L47" s="16">
        <f t="shared" si="3"/>
        <v>0.41163876994939663</v>
      </c>
    </row>
    <row r="48" spans="1:13" x14ac:dyDescent="0.2">
      <c r="A48" s="19" t="s">
        <v>90</v>
      </c>
      <c r="B48" s="9" t="s">
        <v>38</v>
      </c>
      <c r="C48" s="8">
        <v>28880</v>
      </c>
      <c r="E48" s="23">
        <v>7065</v>
      </c>
      <c r="F48" s="23">
        <v>9432</v>
      </c>
      <c r="G48" s="8">
        <f t="shared" si="1"/>
        <v>2367</v>
      </c>
      <c r="H48" s="16">
        <f t="shared" si="2"/>
        <v>0.33503184713375794</v>
      </c>
      <c r="I48" s="22">
        <v>2194</v>
      </c>
      <c r="J48" s="22">
        <v>2833</v>
      </c>
      <c r="K48" s="8">
        <f t="shared" si="4"/>
        <v>639</v>
      </c>
      <c r="L48" s="16">
        <f t="shared" si="3"/>
        <v>0.29124886052871468</v>
      </c>
      <c r="M48" s="1" t="s">
        <v>83</v>
      </c>
    </row>
    <row r="49" spans="1:13" x14ac:dyDescent="0.2">
      <c r="A49" s="19" t="s">
        <v>5</v>
      </c>
      <c r="B49" s="5">
        <v>9600000</v>
      </c>
      <c r="C49" s="8">
        <v>4713325</v>
      </c>
      <c r="D49" s="7">
        <f t="shared" ref="D49:D50" si="6">B49/C49</f>
        <v>2.036778707175932</v>
      </c>
      <c r="E49" s="22">
        <v>544960</v>
      </c>
      <c r="F49" s="22">
        <v>700630</v>
      </c>
      <c r="G49" s="8">
        <f t="shared" si="1"/>
        <v>155670</v>
      </c>
      <c r="H49" s="16">
        <f t="shared" si="2"/>
        <v>0.28565399295361127</v>
      </c>
      <c r="I49" s="25">
        <v>706471</v>
      </c>
      <c r="J49" s="25">
        <v>918193</v>
      </c>
      <c r="K49" s="8">
        <f t="shared" si="4"/>
        <v>211722</v>
      </c>
      <c r="L49" s="16">
        <f t="shared" si="3"/>
        <v>0.29968958386119177</v>
      </c>
      <c r="M49" s="1" t="s">
        <v>31</v>
      </c>
    </row>
    <row r="50" spans="1:13" x14ac:dyDescent="0.2">
      <c r="A50" s="19" t="s">
        <v>51</v>
      </c>
      <c r="B50" s="5">
        <v>289075</v>
      </c>
      <c r="C50" s="8">
        <v>230191</v>
      </c>
      <c r="D50" s="7">
        <f t="shared" si="6"/>
        <v>1.2558049619663672</v>
      </c>
      <c r="E50" s="23">
        <v>33730</v>
      </c>
      <c r="F50" s="22">
        <v>47680</v>
      </c>
      <c r="G50" s="8">
        <f t="shared" si="1"/>
        <v>13950</v>
      </c>
      <c r="H50" s="16">
        <f t="shared" si="2"/>
        <v>0.41357841683960866</v>
      </c>
      <c r="I50" s="22">
        <v>33117</v>
      </c>
      <c r="J50" s="25">
        <v>59524</v>
      </c>
      <c r="K50" s="8">
        <f t="shared" si="4"/>
        <v>26407</v>
      </c>
      <c r="L50" s="16">
        <f t="shared" si="3"/>
        <v>0.79738502883715312</v>
      </c>
      <c r="M50" s="1" t="s">
        <v>23</v>
      </c>
    </row>
    <row r="51" spans="1:13" x14ac:dyDescent="0.2">
      <c r="A51" s="19" t="s">
        <v>6</v>
      </c>
      <c r="B51" s="9" t="s">
        <v>162</v>
      </c>
      <c r="C51" s="8">
        <v>82737</v>
      </c>
      <c r="E51" s="23">
        <v>23574</v>
      </c>
      <c r="F51" s="23">
        <v>28911</v>
      </c>
      <c r="G51" s="8">
        <f t="shared" si="1"/>
        <v>5337</v>
      </c>
      <c r="H51" s="16">
        <f t="shared" si="2"/>
        <v>0.22639348434716214</v>
      </c>
      <c r="I51" s="22">
        <v>5649</v>
      </c>
      <c r="J51" s="22">
        <v>7060</v>
      </c>
      <c r="K51" s="8">
        <f t="shared" si="4"/>
        <v>1411</v>
      </c>
      <c r="L51" s="16">
        <f t="shared" si="3"/>
        <v>0.24977872189768099</v>
      </c>
    </row>
    <row r="52" spans="1:13" x14ac:dyDescent="0.2">
      <c r="A52" s="19" t="s">
        <v>42</v>
      </c>
      <c r="B52" s="9" t="s">
        <v>38</v>
      </c>
      <c r="C52" s="8">
        <v>868707</v>
      </c>
      <c r="E52" s="22">
        <v>48608</v>
      </c>
      <c r="F52" s="22">
        <v>90527</v>
      </c>
      <c r="G52" s="8">
        <f t="shared" si="1"/>
        <v>41919</v>
      </c>
      <c r="H52" s="16">
        <f t="shared" si="2"/>
        <v>0.86238890717577354</v>
      </c>
      <c r="I52" s="25">
        <v>118739</v>
      </c>
      <c r="J52" s="25">
        <v>128199</v>
      </c>
      <c r="K52" s="8">
        <f t="shared" si="4"/>
        <v>9460</v>
      </c>
      <c r="L52" s="16">
        <f t="shared" si="3"/>
        <v>7.967053790245833E-2</v>
      </c>
      <c r="M52" s="1" t="s">
        <v>43</v>
      </c>
    </row>
    <row r="53" spans="1:13" x14ac:dyDescent="0.2">
      <c r="A53" s="19" t="s">
        <v>79</v>
      </c>
      <c r="B53" s="9" t="s">
        <v>162</v>
      </c>
      <c r="C53" s="8">
        <v>37617</v>
      </c>
      <c r="E53" s="23">
        <v>10075</v>
      </c>
      <c r="F53" s="23">
        <v>11926</v>
      </c>
      <c r="G53" s="8">
        <f t="shared" si="1"/>
        <v>1851</v>
      </c>
      <c r="H53" s="16">
        <f t="shared" si="2"/>
        <v>0.18372208436724566</v>
      </c>
      <c r="I53" s="22">
        <v>2535</v>
      </c>
      <c r="J53" s="22">
        <v>2860</v>
      </c>
      <c r="K53" s="8">
        <f t="shared" si="4"/>
        <v>325</v>
      </c>
      <c r="L53" s="16">
        <f t="shared" si="3"/>
        <v>0.12820512820512819</v>
      </c>
    </row>
    <row r="54" spans="1:13" x14ac:dyDescent="0.2">
      <c r="A54" s="19" t="s">
        <v>45</v>
      </c>
      <c r="B54" s="5">
        <v>29368.5</v>
      </c>
      <c r="C54" s="8">
        <v>61643</v>
      </c>
      <c r="D54" s="7">
        <f>B54/C54</f>
        <v>0.476428791590286</v>
      </c>
      <c r="E54" s="23">
        <v>21367</v>
      </c>
      <c r="F54" s="23">
        <v>26496</v>
      </c>
      <c r="G54" s="8">
        <f t="shared" si="1"/>
        <v>5129</v>
      </c>
      <c r="H54" s="16">
        <f t="shared" si="2"/>
        <v>0.24004305705059203</v>
      </c>
      <c r="I54" s="22">
        <v>4001</v>
      </c>
      <c r="J54" s="22">
        <v>5648</v>
      </c>
      <c r="K54" s="8">
        <f t="shared" si="4"/>
        <v>1647</v>
      </c>
      <c r="L54" s="16">
        <f t="shared" si="3"/>
        <v>0.41164708822794299</v>
      </c>
      <c r="M54" s="1" t="s">
        <v>46</v>
      </c>
    </row>
    <row r="55" spans="1:13" x14ac:dyDescent="0.2">
      <c r="A55" s="19" t="s">
        <v>80</v>
      </c>
      <c r="B55" s="9" t="s">
        <v>162</v>
      </c>
      <c r="C55" s="8">
        <v>37084</v>
      </c>
      <c r="E55" s="23">
        <v>10704</v>
      </c>
      <c r="F55" s="23">
        <v>12719</v>
      </c>
      <c r="G55" s="8">
        <f t="shared" si="1"/>
        <v>2015</v>
      </c>
      <c r="H55" s="16">
        <f t="shared" si="2"/>
        <v>0.18824738415545592</v>
      </c>
      <c r="I55" s="22">
        <v>2508</v>
      </c>
      <c r="J55" s="22">
        <v>3046</v>
      </c>
      <c r="K55" s="8">
        <f t="shared" si="4"/>
        <v>538</v>
      </c>
      <c r="L55" s="16">
        <f t="shared" si="3"/>
        <v>0.21451355661881977</v>
      </c>
    </row>
    <row r="56" spans="1:13" x14ac:dyDescent="0.2">
      <c r="A56" s="19" t="s">
        <v>35</v>
      </c>
      <c r="B56" s="5">
        <v>18779</v>
      </c>
      <c r="C56" s="8">
        <v>23732</v>
      </c>
      <c r="D56" s="7">
        <f>B56/C56</f>
        <v>0.79129445474464855</v>
      </c>
      <c r="E56" s="23">
        <v>6205</v>
      </c>
      <c r="F56" s="23">
        <v>7060</v>
      </c>
      <c r="G56" s="8">
        <f t="shared" si="1"/>
        <v>855</v>
      </c>
      <c r="H56" s="16">
        <f t="shared" si="2"/>
        <v>0.13779210314262691</v>
      </c>
      <c r="I56" s="22">
        <v>1978</v>
      </c>
      <c r="J56" s="22">
        <v>2314</v>
      </c>
      <c r="K56" s="8">
        <f t="shared" si="4"/>
        <v>336</v>
      </c>
      <c r="L56" s="16">
        <f t="shared" si="3"/>
        <v>0.1698685540950455</v>
      </c>
      <c r="M56" s="1" t="s">
        <v>36</v>
      </c>
    </row>
    <row r="57" spans="1:13" x14ac:dyDescent="0.2">
      <c r="A57" s="19" t="s">
        <v>81</v>
      </c>
      <c r="B57" s="9" t="s">
        <v>162</v>
      </c>
      <c r="C57" s="8">
        <v>36664</v>
      </c>
      <c r="E57" s="23">
        <v>6635</v>
      </c>
      <c r="F57" s="23">
        <v>8054</v>
      </c>
      <c r="G57" s="8">
        <f t="shared" si="1"/>
        <v>1419</v>
      </c>
      <c r="H57" s="16">
        <f t="shared" si="2"/>
        <v>0.21386586284853051</v>
      </c>
      <c r="I57" s="22">
        <v>1768</v>
      </c>
      <c r="J57" s="22">
        <v>2069</v>
      </c>
      <c r="K57" s="8">
        <f t="shared" si="4"/>
        <v>301</v>
      </c>
      <c r="L57" s="16">
        <f t="shared" si="3"/>
        <v>0.17024886877828055</v>
      </c>
    </row>
    <row r="58" spans="1:13" x14ac:dyDescent="0.2">
      <c r="A58" s="19" t="s">
        <v>106</v>
      </c>
      <c r="B58" s="9" t="s">
        <v>162</v>
      </c>
      <c r="C58" s="8">
        <v>20938</v>
      </c>
      <c r="E58" s="23">
        <v>7039</v>
      </c>
      <c r="F58" s="23">
        <v>7681</v>
      </c>
      <c r="G58" s="8">
        <f t="shared" si="1"/>
        <v>642</v>
      </c>
      <c r="H58" s="16">
        <f t="shared" si="2"/>
        <v>9.1206137235402759E-2</v>
      </c>
      <c r="I58" s="22">
        <v>854</v>
      </c>
      <c r="J58" s="22">
        <v>965</v>
      </c>
      <c r="K58" s="8">
        <f t="shared" si="4"/>
        <v>111</v>
      </c>
      <c r="L58" s="16">
        <f t="shared" si="3"/>
        <v>0.12997658079625293</v>
      </c>
    </row>
    <row r="59" spans="1:13" x14ac:dyDescent="0.2">
      <c r="A59" s="19" t="s">
        <v>65</v>
      </c>
      <c r="B59" s="5">
        <v>10030</v>
      </c>
      <c r="C59" s="8">
        <v>14760</v>
      </c>
      <c r="D59" s="7">
        <f>B59/C59</f>
        <v>0.67953929539295388</v>
      </c>
      <c r="E59" s="23">
        <v>4266</v>
      </c>
      <c r="F59" s="23">
        <v>5231</v>
      </c>
      <c r="G59" s="8">
        <f t="shared" si="1"/>
        <v>965</v>
      </c>
      <c r="H59" s="16">
        <f t="shared" si="2"/>
        <v>0.22620721987810596</v>
      </c>
      <c r="I59" s="22">
        <v>904</v>
      </c>
      <c r="J59" s="22">
        <v>1033</v>
      </c>
      <c r="K59" s="8">
        <f t="shared" si="4"/>
        <v>129</v>
      </c>
      <c r="L59" s="16">
        <f t="shared" si="3"/>
        <v>0.14269911504424779</v>
      </c>
      <c r="M59" s="1" t="s">
        <v>66</v>
      </c>
    </row>
    <row r="60" spans="1:13" x14ac:dyDescent="0.2">
      <c r="A60" s="19" t="s">
        <v>87</v>
      </c>
      <c r="B60" s="9" t="s">
        <v>162</v>
      </c>
      <c r="C60" s="8">
        <v>35049</v>
      </c>
      <c r="E60" s="23">
        <v>10578</v>
      </c>
      <c r="F60" s="23">
        <v>12542</v>
      </c>
      <c r="G60" s="8">
        <f t="shared" si="1"/>
        <v>1964</v>
      </c>
      <c r="H60" s="16">
        <f t="shared" si="2"/>
        <v>0.18566836831159009</v>
      </c>
      <c r="I60" s="22">
        <v>2582</v>
      </c>
      <c r="J60" s="22">
        <v>2954</v>
      </c>
      <c r="K60" s="8">
        <f t="shared" si="4"/>
        <v>372</v>
      </c>
      <c r="L60" s="16">
        <f t="shared" si="3"/>
        <v>0.14407436096049575</v>
      </c>
    </row>
    <row r="61" spans="1:13" x14ac:dyDescent="0.2">
      <c r="A61" s="19" t="s">
        <v>50</v>
      </c>
      <c r="B61" s="9" t="s">
        <v>162</v>
      </c>
      <c r="C61" s="8">
        <v>248227</v>
      </c>
      <c r="E61" s="23">
        <v>42828</v>
      </c>
      <c r="F61" s="23">
        <v>47570</v>
      </c>
      <c r="G61" s="8">
        <f t="shared" si="1"/>
        <v>4742</v>
      </c>
      <c r="H61" s="16">
        <f t="shared" si="2"/>
        <v>0.1107219575978332</v>
      </c>
      <c r="I61" s="22">
        <v>42404</v>
      </c>
      <c r="J61" s="22">
        <v>46073</v>
      </c>
      <c r="K61" s="8">
        <f t="shared" si="4"/>
        <v>3669</v>
      </c>
      <c r="L61" s="16">
        <f t="shared" si="3"/>
        <v>8.6524856145646631E-2</v>
      </c>
    </row>
    <row r="62" spans="1:13" x14ac:dyDescent="0.2">
      <c r="A62" s="19" t="s">
        <v>53</v>
      </c>
      <c r="B62" s="9" t="s">
        <v>162</v>
      </c>
      <c r="C62" s="8">
        <v>175817</v>
      </c>
      <c r="E62" s="23">
        <v>44370</v>
      </c>
      <c r="F62" s="23">
        <v>54628</v>
      </c>
      <c r="G62" s="8">
        <f t="shared" si="1"/>
        <v>10258</v>
      </c>
      <c r="H62" s="16">
        <f t="shared" si="2"/>
        <v>0.23119224701374802</v>
      </c>
      <c r="I62" s="22">
        <v>10976</v>
      </c>
      <c r="J62" s="22">
        <v>16464</v>
      </c>
      <c r="K62" s="8">
        <f t="shared" si="4"/>
        <v>5488</v>
      </c>
      <c r="L62" s="16">
        <f t="shared" si="3"/>
        <v>0.5</v>
      </c>
    </row>
    <row r="63" spans="1:13" x14ac:dyDescent="0.2">
      <c r="A63" s="19" t="s">
        <v>117</v>
      </c>
      <c r="B63" s="9" t="s">
        <v>162</v>
      </c>
      <c r="C63" s="8">
        <v>15601</v>
      </c>
      <c r="E63" s="23">
        <v>2959</v>
      </c>
      <c r="F63" s="23">
        <v>3968</v>
      </c>
      <c r="G63" s="8">
        <f t="shared" si="1"/>
        <v>1009</v>
      </c>
      <c r="H63" s="16">
        <f t="shared" si="2"/>
        <v>0.34099357891179455</v>
      </c>
      <c r="I63" s="22">
        <v>1144</v>
      </c>
      <c r="J63" s="22">
        <v>1234</v>
      </c>
      <c r="K63" s="8">
        <f t="shared" si="4"/>
        <v>90</v>
      </c>
      <c r="L63" s="16">
        <f t="shared" si="3"/>
        <v>7.8671328671328672E-2</v>
      </c>
    </row>
    <row r="64" spans="1:13" x14ac:dyDescent="0.2">
      <c r="A64" s="19" t="s">
        <v>56</v>
      </c>
      <c r="B64" s="9" t="s">
        <v>162</v>
      </c>
      <c r="C64" s="8">
        <v>136154</v>
      </c>
      <c r="E64" s="23">
        <v>29537</v>
      </c>
      <c r="F64" s="23">
        <v>37624</v>
      </c>
      <c r="G64" s="8">
        <f t="shared" si="1"/>
        <v>8087</v>
      </c>
      <c r="H64" s="16">
        <f t="shared" si="2"/>
        <v>0.27379219284287504</v>
      </c>
      <c r="I64" s="22">
        <v>10265</v>
      </c>
      <c r="J64" s="22">
        <v>18405</v>
      </c>
      <c r="K64" s="8">
        <f t="shared" si="4"/>
        <v>8140</v>
      </c>
      <c r="L64" s="16">
        <f t="shared" si="3"/>
        <v>0.79298587433024836</v>
      </c>
    </row>
    <row r="65" spans="1:13" x14ac:dyDescent="0.2">
      <c r="A65" s="19" t="s">
        <v>150</v>
      </c>
      <c r="B65" s="9" t="s">
        <v>162</v>
      </c>
      <c r="C65" s="8">
        <v>3667</v>
      </c>
      <c r="E65" s="23">
        <v>936</v>
      </c>
      <c r="F65" s="23">
        <v>1144</v>
      </c>
      <c r="G65" s="8">
        <f t="shared" si="1"/>
        <v>208</v>
      </c>
      <c r="H65" s="16">
        <f t="shared" si="2"/>
        <v>0.22222222222222221</v>
      </c>
      <c r="I65" s="22">
        <v>457</v>
      </c>
      <c r="J65" s="22">
        <v>446</v>
      </c>
      <c r="K65" s="8">
        <f t="shared" si="4"/>
        <v>-11</v>
      </c>
      <c r="L65" s="16">
        <f t="shared" si="3"/>
        <v>-2.4070021881838075E-2</v>
      </c>
    </row>
    <row r="66" spans="1:13" x14ac:dyDescent="0.2">
      <c r="A66" s="19" t="s">
        <v>75</v>
      </c>
      <c r="B66" s="9" t="s">
        <v>162</v>
      </c>
      <c r="C66" s="8">
        <v>48859</v>
      </c>
      <c r="E66" s="23">
        <v>14546</v>
      </c>
      <c r="F66" s="23">
        <v>16760</v>
      </c>
      <c r="G66" s="8">
        <f t="shared" si="1"/>
        <v>2214</v>
      </c>
      <c r="H66" s="16">
        <f t="shared" si="2"/>
        <v>0.1522067922452908</v>
      </c>
      <c r="I66" s="22">
        <v>3579</v>
      </c>
      <c r="J66" s="22">
        <v>4458</v>
      </c>
      <c r="K66" s="8">
        <f t="shared" si="4"/>
        <v>879</v>
      </c>
      <c r="L66" s="16">
        <f t="shared" si="3"/>
        <v>0.24559932942162616</v>
      </c>
    </row>
    <row r="67" spans="1:13" x14ac:dyDescent="0.2">
      <c r="A67" s="19" t="s">
        <v>123</v>
      </c>
      <c r="B67" s="9" t="s">
        <v>162</v>
      </c>
      <c r="C67" s="8">
        <v>12893</v>
      </c>
      <c r="E67" s="23">
        <v>3040</v>
      </c>
      <c r="F67" s="23">
        <v>3521</v>
      </c>
      <c r="G67" s="8">
        <f t="shared" si="1"/>
        <v>481</v>
      </c>
      <c r="H67" s="16">
        <f t="shared" si="2"/>
        <v>0.15822368421052632</v>
      </c>
      <c r="I67" s="22">
        <v>770</v>
      </c>
      <c r="J67" s="18">
        <v>840</v>
      </c>
      <c r="K67" s="8">
        <f t="shared" si="4"/>
        <v>70</v>
      </c>
      <c r="L67" s="16">
        <f t="shared" si="3"/>
        <v>9.0909090909090912E-2</v>
      </c>
    </row>
    <row r="68" spans="1:13" x14ac:dyDescent="0.2">
      <c r="A68" s="19" t="s">
        <v>7</v>
      </c>
      <c r="B68" s="5">
        <v>11360</v>
      </c>
      <c r="C68" s="8">
        <v>20154</v>
      </c>
      <c r="D68" s="7">
        <f>B68/C68</f>
        <v>0.56365981939069165</v>
      </c>
      <c r="E68" s="23">
        <v>7339</v>
      </c>
      <c r="F68" s="23">
        <v>8804</v>
      </c>
      <c r="G68" s="8">
        <f t="shared" si="1"/>
        <v>1465</v>
      </c>
      <c r="H68" s="16">
        <f t="shared" si="2"/>
        <v>0.19961847663169369</v>
      </c>
      <c r="I68" s="22">
        <v>1170</v>
      </c>
      <c r="J68" s="22">
        <v>1333</v>
      </c>
      <c r="K68" s="8">
        <f t="shared" si="4"/>
        <v>163</v>
      </c>
      <c r="L68" s="16">
        <f t="shared" si="3"/>
        <v>0.13931623931623932</v>
      </c>
      <c r="M68" s="1" t="s">
        <v>98</v>
      </c>
    </row>
    <row r="69" spans="1:13" x14ac:dyDescent="0.2">
      <c r="A69" s="19" t="s">
        <v>115</v>
      </c>
      <c r="B69" s="9" t="s">
        <v>162</v>
      </c>
      <c r="C69" s="8">
        <v>17239</v>
      </c>
      <c r="E69" s="23">
        <v>4996</v>
      </c>
      <c r="F69" s="23">
        <v>6255</v>
      </c>
      <c r="G69" s="8">
        <f t="shared" si="1"/>
        <v>1259</v>
      </c>
      <c r="H69" s="16">
        <f t="shared" si="2"/>
        <v>0.25200160128102483</v>
      </c>
      <c r="I69" s="22">
        <v>1372</v>
      </c>
      <c r="J69" s="22">
        <v>1750</v>
      </c>
      <c r="K69" s="8">
        <f t="shared" si="4"/>
        <v>378</v>
      </c>
      <c r="L69" s="16">
        <f t="shared" si="3"/>
        <v>0.27551020408163263</v>
      </c>
    </row>
    <row r="70" spans="1:13" x14ac:dyDescent="0.2">
      <c r="A70" s="19" t="s">
        <v>136</v>
      </c>
      <c r="B70" s="9" t="s">
        <v>162</v>
      </c>
      <c r="C70" s="8">
        <v>9314</v>
      </c>
      <c r="E70" s="23">
        <v>18856</v>
      </c>
      <c r="F70" s="23">
        <v>23302</v>
      </c>
      <c r="G70" s="8">
        <f t="shared" si="1"/>
        <v>4446</v>
      </c>
      <c r="H70" s="16">
        <f t="shared" si="2"/>
        <v>0.23578701739499364</v>
      </c>
      <c r="I70" s="22">
        <v>4851</v>
      </c>
      <c r="J70" s="22">
        <v>5785</v>
      </c>
      <c r="K70" s="8">
        <f t="shared" si="4"/>
        <v>934</v>
      </c>
      <c r="L70" s="16">
        <f t="shared" si="3"/>
        <v>0.19253762110904968</v>
      </c>
    </row>
    <row r="71" spans="1:13" x14ac:dyDescent="0.2">
      <c r="A71" s="19" t="s">
        <v>94</v>
      </c>
      <c r="B71" s="9" t="s">
        <v>162</v>
      </c>
      <c r="C71" s="8">
        <v>23437</v>
      </c>
      <c r="E71" s="23">
        <v>5747</v>
      </c>
      <c r="F71" s="23">
        <v>6789</v>
      </c>
      <c r="G71" s="8">
        <f t="shared" ref="G71:G124" si="7">F71-E71</f>
        <v>1042</v>
      </c>
      <c r="H71" s="16">
        <f t="shared" ref="H71:H125" si="8">G71/E71</f>
        <v>0.18131198886375499</v>
      </c>
      <c r="I71" s="22">
        <v>1748</v>
      </c>
      <c r="J71" s="22">
        <v>2213</v>
      </c>
      <c r="K71" s="8">
        <f t="shared" si="4"/>
        <v>465</v>
      </c>
      <c r="L71" s="16">
        <f t="shared" ref="L71:L125" si="9">K71/I71</f>
        <v>0.26601830663615561</v>
      </c>
    </row>
    <row r="72" spans="1:13" x14ac:dyDescent="0.2">
      <c r="A72" s="19" t="s">
        <v>154</v>
      </c>
      <c r="B72" s="9" t="s">
        <v>162</v>
      </c>
      <c r="C72" s="8">
        <v>3233</v>
      </c>
      <c r="E72" s="23">
        <v>1159</v>
      </c>
      <c r="F72" s="23">
        <v>1205</v>
      </c>
      <c r="G72" s="8">
        <f t="shared" si="7"/>
        <v>46</v>
      </c>
      <c r="H72" s="16">
        <f t="shared" si="8"/>
        <v>3.9689387402933561E-2</v>
      </c>
      <c r="I72" s="22">
        <v>135</v>
      </c>
      <c r="J72" s="22">
        <v>131</v>
      </c>
      <c r="K72" s="8">
        <f t="shared" si="4"/>
        <v>-4</v>
      </c>
      <c r="L72" s="16">
        <f t="shared" si="9"/>
        <v>-2.9629629629629631E-2</v>
      </c>
    </row>
    <row r="73" spans="1:13" x14ac:dyDescent="0.2">
      <c r="A73" s="19" t="s">
        <v>97</v>
      </c>
      <c r="B73" s="5">
        <v>11364.5</v>
      </c>
      <c r="C73" s="8">
        <v>21795</v>
      </c>
      <c r="D73" s="7">
        <f>B73/C73</f>
        <v>0.52142693278274832</v>
      </c>
      <c r="E73" s="23">
        <v>8283</v>
      </c>
      <c r="F73" s="23">
        <v>10079</v>
      </c>
      <c r="G73" s="8">
        <f t="shared" si="7"/>
        <v>1796</v>
      </c>
      <c r="H73" s="16">
        <f t="shared" si="8"/>
        <v>0.2168296510925993</v>
      </c>
      <c r="I73" s="22">
        <v>1825</v>
      </c>
      <c r="J73" s="22">
        <v>2465</v>
      </c>
      <c r="K73" s="8">
        <f t="shared" si="4"/>
        <v>640</v>
      </c>
      <c r="L73" s="16">
        <f t="shared" si="9"/>
        <v>0.35068493150684932</v>
      </c>
      <c r="M73" s="1" t="s">
        <v>86</v>
      </c>
    </row>
    <row r="74" spans="1:13" x14ac:dyDescent="0.2">
      <c r="A74" s="19" t="s">
        <v>146</v>
      </c>
      <c r="B74" s="9" t="s">
        <v>162</v>
      </c>
      <c r="C74" s="8">
        <v>5951</v>
      </c>
      <c r="E74" s="23">
        <v>1546</v>
      </c>
      <c r="F74" s="23">
        <v>1853</v>
      </c>
      <c r="G74" s="8">
        <f t="shared" si="7"/>
        <v>307</v>
      </c>
      <c r="H74" s="16">
        <f t="shared" si="8"/>
        <v>0.19857697283311773</v>
      </c>
      <c r="I74" s="22">
        <v>403</v>
      </c>
      <c r="J74" s="22">
        <v>428</v>
      </c>
      <c r="K74" s="8">
        <f t="shared" ref="K74:K124" si="10">J74-I74</f>
        <v>25</v>
      </c>
      <c r="L74" s="16">
        <f t="shared" si="9"/>
        <v>6.2034739454094295E-2</v>
      </c>
    </row>
    <row r="75" spans="1:13" x14ac:dyDescent="0.2">
      <c r="A75" s="19" t="s">
        <v>119</v>
      </c>
      <c r="B75" s="9" t="s">
        <v>38</v>
      </c>
      <c r="C75" s="8">
        <v>14284</v>
      </c>
      <c r="E75" s="23">
        <v>3349</v>
      </c>
      <c r="F75" s="23">
        <v>4169</v>
      </c>
      <c r="G75" s="8">
        <f t="shared" si="7"/>
        <v>820</v>
      </c>
      <c r="H75" s="16">
        <f t="shared" si="8"/>
        <v>0.24484920871902061</v>
      </c>
      <c r="I75" s="22">
        <v>881</v>
      </c>
      <c r="J75" s="22">
        <v>1088</v>
      </c>
      <c r="K75" s="8">
        <f t="shared" si="10"/>
        <v>207</v>
      </c>
      <c r="L75" s="16">
        <f t="shared" si="9"/>
        <v>0.23496027241770714</v>
      </c>
      <c r="M75" s="1" t="s">
        <v>111</v>
      </c>
    </row>
    <row r="76" spans="1:13" x14ac:dyDescent="0.2">
      <c r="A76" s="19" t="s">
        <v>63</v>
      </c>
      <c r="B76" s="9" t="s">
        <v>162</v>
      </c>
      <c r="C76" s="8">
        <v>59687</v>
      </c>
      <c r="E76" s="22">
        <v>2816</v>
      </c>
      <c r="F76" s="22">
        <v>6881</v>
      </c>
      <c r="G76" s="8">
        <f t="shared" si="7"/>
        <v>4065</v>
      </c>
      <c r="H76" s="16">
        <f t="shared" si="8"/>
        <v>1.4435369318181819</v>
      </c>
      <c r="I76" s="25">
        <v>10397</v>
      </c>
      <c r="J76" s="25">
        <v>8332</v>
      </c>
      <c r="K76" s="8">
        <f t="shared" si="10"/>
        <v>-2065</v>
      </c>
      <c r="L76" s="16">
        <f t="shared" si="9"/>
        <v>-0.19861498509185341</v>
      </c>
    </row>
    <row r="77" spans="1:13" x14ac:dyDescent="0.2">
      <c r="A77" s="19" t="s">
        <v>159</v>
      </c>
      <c r="B77" s="9" t="s">
        <v>162</v>
      </c>
      <c r="C77" s="8">
        <v>743</v>
      </c>
      <c r="E77" s="23">
        <v>454</v>
      </c>
      <c r="F77" s="23">
        <v>460</v>
      </c>
      <c r="G77" s="8">
        <f t="shared" si="7"/>
        <v>6</v>
      </c>
      <c r="H77" s="16">
        <f t="shared" si="8"/>
        <v>1.3215859030837005E-2</v>
      </c>
      <c r="I77" s="22">
        <v>40</v>
      </c>
      <c r="J77" s="22">
        <v>53</v>
      </c>
      <c r="K77" s="8">
        <f t="shared" si="10"/>
        <v>13</v>
      </c>
      <c r="L77" s="16">
        <f t="shared" si="9"/>
        <v>0.32500000000000001</v>
      </c>
    </row>
    <row r="78" spans="1:13" x14ac:dyDescent="0.2">
      <c r="A78" s="19" t="s">
        <v>155</v>
      </c>
      <c r="B78" s="9" t="s">
        <v>162</v>
      </c>
      <c r="C78" s="8">
        <v>2138</v>
      </c>
      <c r="E78" s="23">
        <v>681</v>
      </c>
      <c r="F78" s="23">
        <v>823</v>
      </c>
      <c r="G78" s="8">
        <f t="shared" si="7"/>
        <v>142</v>
      </c>
      <c r="H78" s="16">
        <f t="shared" si="8"/>
        <v>0.20851688693098386</v>
      </c>
      <c r="I78" s="22">
        <v>153</v>
      </c>
      <c r="J78" s="22">
        <v>197</v>
      </c>
      <c r="K78" s="8">
        <f t="shared" si="10"/>
        <v>44</v>
      </c>
      <c r="L78" s="16">
        <f t="shared" si="9"/>
        <v>0.28758169934640521</v>
      </c>
    </row>
    <row r="79" spans="1:13" x14ac:dyDescent="0.2">
      <c r="A79" s="19" t="s">
        <v>93</v>
      </c>
      <c r="B79" s="9" t="s">
        <v>162</v>
      </c>
      <c r="C79" s="8">
        <v>24823</v>
      </c>
      <c r="E79" s="23">
        <v>6340</v>
      </c>
      <c r="F79" s="23">
        <v>7984</v>
      </c>
      <c r="G79" s="8">
        <f t="shared" si="7"/>
        <v>1644</v>
      </c>
      <c r="H79" s="16">
        <f t="shared" si="8"/>
        <v>0.25930599369085172</v>
      </c>
      <c r="I79" s="22">
        <v>2042</v>
      </c>
      <c r="J79" s="22">
        <v>2496</v>
      </c>
      <c r="K79" s="8">
        <f t="shared" si="10"/>
        <v>454</v>
      </c>
      <c r="L79" s="16">
        <f t="shared" si="9"/>
        <v>0.22233104799216455</v>
      </c>
    </row>
    <row r="80" spans="1:13" x14ac:dyDescent="0.2">
      <c r="A80" s="19" t="s">
        <v>108</v>
      </c>
      <c r="B80" s="9" t="s">
        <v>162</v>
      </c>
      <c r="C80" s="8">
        <v>19818</v>
      </c>
      <c r="E80" s="23">
        <v>7526</v>
      </c>
      <c r="F80" s="23">
        <v>8615</v>
      </c>
      <c r="G80" s="8">
        <f t="shared" si="7"/>
        <v>1089</v>
      </c>
      <c r="H80" s="16">
        <f t="shared" si="8"/>
        <v>0.14469837895296306</v>
      </c>
      <c r="I80" s="22">
        <v>885</v>
      </c>
      <c r="J80" s="22">
        <v>1097</v>
      </c>
      <c r="K80" s="8">
        <f t="shared" si="10"/>
        <v>212</v>
      </c>
      <c r="L80" s="16">
        <f t="shared" si="9"/>
        <v>0.23954802259887006</v>
      </c>
    </row>
    <row r="81" spans="1:13" x14ac:dyDescent="0.2">
      <c r="A81" s="19" t="s">
        <v>48</v>
      </c>
      <c r="B81" s="9" t="s">
        <v>162</v>
      </c>
      <c r="C81" s="8">
        <v>607391</v>
      </c>
      <c r="E81" s="23">
        <v>150188</v>
      </c>
      <c r="F81" s="23">
        <v>193382</v>
      </c>
      <c r="G81" s="8">
        <f t="shared" si="7"/>
        <v>43194</v>
      </c>
      <c r="H81" s="16">
        <f t="shared" si="8"/>
        <v>0.28759954190747594</v>
      </c>
      <c r="I81" s="22">
        <v>45744</v>
      </c>
      <c r="J81" s="22">
        <v>74377</v>
      </c>
      <c r="K81" s="8">
        <f t="shared" si="10"/>
        <v>28633</v>
      </c>
      <c r="L81" s="16">
        <f t="shared" si="9"/>
        <v>0.62594001399090593</v>
      </c>
    </row>
    <row r="82" spans="1:13" x14ac:dyDescent="0.2">
      <c r="A82" s="19" t="s">
        <v>105</v>
      </c>
      <c r="B82" s="9" t="s">
        <v>162</v>
      </c>
      <c r="C82" s="8">
        <v>20940</v>
      </c>
      <c r="E82" s="23">
        <v>3974</v>
      </c>
      <c r="F82" s="23">
        <v>4359</v>
      </c>
      <c r="G82" s="8">
        <f t="shared" si="7"/>
        <v>385</v>
      </c>
      <c r="H82" s="16">
        <f t="shared" si="8"/>
        <v>9.6879718168092599E-2</v>
      </c>
      <c r="I82" s="22">
        <v>1096</v>
      </c>
      <c r="J82" s="22">
        <v>1062</v>
      </c>
      <c r="K82" s="8">
        <f t="shared" si="10"/>
        <v>-34</v>
      </c>
      <c r="L82" s="16">
        <f t="shared" si="9"/>
        <v>-3.1021897810218978E-2</v>
      </c>
    </row>
    <row r="83" spans="1:13" x14ac:dyDescent="0.2">
      <c r="A83" s="19" t="s">
        <v>158</v>
      </c>
      <c r="B83" s="9" t="s">
        <v>162</v>
      </c>
      <c r="C83" s="8">
        <v>1200</v>
      </c>
      <c r="E83" s="23">
        <v>571</v>
      </c>
      <c r="F83" s="23">
        <v>604</v>
      </c>
      <c r="G83" s="8">
        <f t="shared" si="7"/>
        <v>33</v>
      </c>
      <c r="H83" s="16">
        <f t="shared" si="8"/>
        <v>5.7793345008756568E-2</v>
      </c>
      <c r="I83" s="22">
        <v>40</v>
      </c>
      <c r="J83" s="22">
        <v>46</v>
      </c>
      <c r="K83" s="8">
        <f t="shared" si="10"/>
        <v>6</v>
      </c>
      <c r="L83" s="16">
        <f t="shared" si="9"/>
        <v>0.15</v>
      </c>
    </row>
    <row r="84" spans="1:13" x14ac:dyDescent="0.2">
      <c r="A84" s="19" t="s">
        <v>74</v>
      </c>
      <c r="B84" s="9" t="s">
        <v>162</v>
      </c>
      <c r="C84" s="8">
        <v>50113</v>
      </c>
      <c r="E84" s="23">
        <v>11984</v>
      </c>
      <c r="F84" s="23">
        <v>13800</v>
      </c>
      <c r="G84" s="8">
        <f t="shared" si="7"/>
        <v>1816</v>
      </c>
      <c r="H84" s="16">
        <f t="shared" si="8"/>
        <v>0.15153538050734314</v>
      </c>
      <c r="I84" s="22">
        <v>3998</v>
      </c>
      <c r="J84" s="22">
        <v>5101</v>
      </c>
      <c r="K84" s="8">
        <f t="shared" si="10"/>
        <v>1103</v>
      </c>
      <c r="L84" s="16">
        <f t="shared" si="9"/>
        <v>0.27588794397198602</v>
      </c>
    </row>
    <row r="85" spans="1:13" x14ac:dyDescent="0.2">
      <c r="A85" s="19" t="s">
        <v>8</v>
      </c>
      <c r="B85" s="9" t="s">
        <v>38</v>
      </c>
      <c r="C85" s="8">
        <v>362294</v>
      </c>
      <c r="E85" s="23">
        <v>50704</v>
      </c>
      <c r="F85" s="23">
        <v>64617</v>
      </c>
      <c r="G85" s="8">
        <f t="shared" si="7"/>
        <v>13913</v>
      </c>
      <c r="H85" s="16">
        <f t="shared" si="8"/>
        <v>0.27439649731776583</v>
      </c>
      <c r="I85" s="22">
        <v>49102</v>
      </c>
      <c r="J85" s="22">
        <v>60925</v>
      </c>
      <c r="K85" s="8">
        <f t="shared" si="10"/>
        <v>11823</v>
      </c>
      <c r="L85" s="16">
        <f t="shared" si="9"/>
        <v>0.24078448943016578</v>
      </c>
      <c r="M85" s="1" t="s">
        <v>67</v>
      </c>
    </row>
    <row r="86" spans="1:13" x14ac:dyDescent="0.2">
      <c r="A86" s="19" t="s">
        <v>134</v>
      </c>
      <c r="B86" s="9" t="s">
        <v>162</v>
      </c>
      <c r="C86" s="8">
        <v>9836</v>
      </c>
      <c r="E86" s="23">
        <v>2628</v>
      </c>
      <c r="F86" s="23">
        <v>2812</v>
      </c>
      <c r="G86" s="8">
        <f t="shared" si="7"/>
        <v>184</v>
      </c>
      <c r="H86" s="16">
        <f t="shared" si="8"/>
        <v>7.0015220700152203E-2</v>
      </c>
      <c r="I86" s="22">
        <v>274</v>
      </c>
      <c r="J86" s="22">
        <v>302</v>
      </c>
      <c r="K86" s="8">
        <f t="shared" si="10"/>
        <v>28</v>
      </c>
      <c r="L86" s="16">
        <f t="shared" si="9"/>
        <v>0.10218978102189781</v>
      </c>
    </row>
    <row r="87" spans="1:13" x14ac:dyDescent="0.2">
      <c r="A87" s="19" t="s">
        <v>156</v>
      </c>
      <c r="B87" s="9" t="s">
        <v>162</v>
      </c>
      <c r="C87" s="8">
        <v>2112</v>
      </c>
      <c r="E87" s="23">
        <v>850</v>
      </c>
      <c r="F87" s="23">
        <v>917</v>
      </c>
      <c r="G87" s="8">
        <f t="shared" si="7"/>
        <v>67</v>
      </c>
      <c r="H87" s="16">
        <f t="shared" si="8"/>
        <v>7.8823529411764709E-2</v>
      </c>
      <c r="I87" s="22">
        <v>78</v>
      </c>
      <c r="J87" s="22">
        <v>81</v>
      </c>
      <c r="K87" s="8">
        <f t="shared" si="10"/>
        <v>3</v>
      </c>
      <c r="L87" s="16">
        <f t="shared" si="9"/>
        <v>3.8461538461538464E-2</v>
      </c>
    </row>
    <row r="88" spans="1:13" x14ac:dyDescent="0.2">
      <c r="A88" s="19" t="s">
        <v>60</v>
      </c>
      <c r="B88" s="9" t="s">
        <v>162</v>
      </c>
      <c r="C88" s="8">
        <v>83396</v>
      </c>
      <c r="E88" s="23">
        <v>25385</v>
      </c>
      <c r="F88" s="23">
        <v>29186</v>
      </c>
      <c r="G88" s="8">
        <f t="shared" si="7"/>
        <v>3801</v>
      </c>
      <c r="H88" s="16">
        <f t="shared" si="8"/>
        <v>0.14973409493795548</v>
      </c>
      <c r="I88" s="22">
        <v>5716</v>
      </c>
      <c r="J88" s="22">
        <v>6357</v>
      </c>
      <c r="K88" s="8">
        <f t="shared" si="10"/>
        <v>641</v>
      </c>
      <c r="L88" s="16">
        <f t="shared" si="9"/>
        <v>0.11214135759272219</v>
      </c>
    </row>
    <row r="89" spans="1:13" x14ac:dyDescent="0.2">
      <c r="A89" s="19" t="s">
        <v>89</v>
      </c>
      <c r="B89" s="5">
        <v>16232</v>
      </c>
      <c r="C89" s="8">
        <v>29189</v>
      </c>
      <c r="D89" s="7">
        <f t="shared" ref="D89:D90" si="11">B89/C89</f>
        <v>0.55609990064750414</v>
      </c>
      <c r="E89" s="23">
        <v>8222</v>
      </c>
      <c r="F89" s="23">
        <v>10179</v>
      </c>
      <c r="G89" s="8">
        <f t="shared" si="7"/>
        <v>1957</v>
      </c>
      <c r="H89" s="16">
        <f t="shared" si="8"/>
        <v>0.23801994648504013</v>
      </c>
      <c r="I89" s="22">
        <v>1700</v>
      </c>
      <c r="J89" s="22">
        <v>2178</v>
      </c>
      <c r="K89" s="8">
        <f t="shared" si="10"/>
        <v>478</v>
      </c>
      <c r="L89" s="16">
        <f t="shared" si="9"/>
        <v>0.28117647058823531</v>
      </c>
      <c r="M89" s="1" t="s">
        <v>49</v>
      </c>
    </row>
    <row r="90" spans="1:13" x14ac:dyDescent="0.2">
      <c r="A90" s="19" t="s">
        <v>54</v>
      </c>
      <c r="B90" s="5">
        <v>54072</v>
      </c>
      <c r="C90" s="8">
        <v>142878</v>
      </c>
      <c r="D90" s="7">
        <f t="shared" si="11"/>
        <v>0.37844874648301347</v>
      </c>
      <c r="E90" s="23">
        <v>46433</v>
      </c>
      <c r="F90" s="23">
        <v>62045</v>
      </c>
      <c r="G90" s="8">
        <f t="shared" si="7"/>
        <v>15612</v>
      </c>
      <c r="H90" s="16">
        <f t="shared" si="8"/>
        <v>0.33622639071350119</v>
      </c>
      <c r="I90" s="22">
        <v>8329</v>
      </c>
      <c r="J90" s="22">
        <v>13017</v>
      </c>
      <c r="K90" s="8">
        <f t="shared" si="10"/>
        <v>4688</v>
      </c>
      <c r="L90" s="16">
        <f t="shared" si="9"/>
        <v>0.56285268339536554</v>
      </c>
      <c r="M90" s="1" t="s">
        <v>64</v>
      </c>
    </row>
    <row r="91" spans="1:13" x14ac:dyDescent="0.2">
      <c r="A91" s="19" t="s">
        <v>9</v>
      </c>
      <c r="B91" s="9" t="s">
        <v>162</v>
      </c>
      <c r="C91" s="8">
        <v>15823</v>
      </c>
      <c r="E91" s="23">
        <v>2463</v>
      </c>
      <c r="F91" s="23">
        <v>3215</v>
      </c>
      <c r="G91" s="8">
        <f t="shared" si="7"/>
        <v>752</v>
      </c>
      <c r="H91" s="16">
        <f t="shared" si="8"/>
        <v>0.30531871701177427</v>
      </c>
      <c r="I91" s="22">
        <v>1551</v>
      </c>
      <c r="J91" s="22">
        <v>1382</v>
      </c>
      <c r="K91" s="8">
        <f t="shared" si="10"/>
        <v>-169</v>
      </c>
      <c r="L91" s="16">
        <f t="shared" si="9"/>
        <v>-0.10896196002578981</v>
      </c>
    </row>
    <row r="92" spans="1:13" x14ac:dyDescent="0.2">
      <c r="A92" s="19" t="s">
        <v>72</v>
      </c>
      <c r="B92" s="9" t="s">
        <v>162</v>
      </c>
      <c r="C92" s="8">
        <v>51353</v>
      </c>
      <c r="E92" s="23">
        <v>26587</v>
      </c>
      <c r="F92" s="23">
        <v>18573</v>
      </c>
      <c r="G92" s="8">
        <f t="shared" si="7"/>
        <v>-8014</v>
      </c>
      <c r="H92" s="16">
        <f t="shared" si="8"/>
        <v>-0.30142550870726292</v>
      </c>
      <c r="I92" s="22">
        <v>7123</v>
      </c>
      <c r="J92" s="22">
        <v>5387</v>
      </c>
      <c r="K92" s="8">
        <f t="shared" si="10"/>
        <v>-1736</v>
      </c>
      <c r="L92" s="16">
        <f t="shared" si="9"/>
        <v>-0.24371753474659555</v>
      </c>
    </row>
    <row r="93" spans="1:13" x14ac:dyDescent="0.2">
      <c r="A93" s="19" t="s">
        <v>57</v>
      </c>
      <c r="B93" s="9" t="s">
        <v>162</v>
      </c>
      <c r="C93" s="8">
        <v>117415</v>
      </c>
      <c r="E93" s="23">
        <v>19499</v>
      </c>
      <c r="F93" s="23">
        <v>22820</v>
      </c>
      <c r="G93" s="8">
        <f t="shared" si="7"/>
        <v>3321</v>
      </c>
      <c r="H93" s="16">
        <f t="shared" si="8"/>
        <v>0.17031642648340942</v>
      </c>
      <c r="I93" s="22">
        <v>7620</v>
      </c>
      <c r="J93" s="22">
        <v>9921</v>
      </c>
      <c r="K93" s="8">
        <f t="shared" si="10"/>
        <v>2301</v>
      </c>
      <c r="L93" s="16">
        <f t="shared" si="9"/>
        <v>0.30196850393700786</v>
      </c>
    </row>
    <row r="94" spans="1:13" x14ac:dyDescent="0.2">
      <c r="A94" s="19" t="s">
        <v>122</v>
      </c>
      <c r="B94" s="9" t="s">
        <v>162</v>
      </c>
      <c r="C94" s="8">
        <v>12023</v>
      </c>
      <c r="E94" s="23">
        <v>3924</v>
      </c>
      <c r="F94" s="23">
        <v>4517</v>
      </c>
      <c r="G94" s="8">
        <f t="shared" si="7"/>
        <v>593</v>
      </c>
      <c r="H94" s="16">
        <f t="shared" si="8"/>
        <v>0.15112130479102956</v>
      </c>
      <c r="I94" s="22">
        <v>1148</v>
      </c>
      <c r="J94" s="22">
        <v>1246</v>
      </c>
      <c r="K94" s="8">
        <f t="shared" si="10"/>
        <v>98</v>
      </c>
      <c r="L94" s="16">
        <f t="shared" si="9"/>
        <v>8.5365853658536592E-2</v>
      </c>
    </row>
    <row r="95" spans="1:13" x14ac:dyDescent="0.2">
      <c r="A95" s="19" t="s">
        <v>144</v>
      </c>
      <c r="B95" s="9" t="s">
        <v>162</v>
      </c>
      <c r="C95" s="8">
        <v>6948</v>
      </c>
      <c r="E95" s="23">
        <v>1830</v>
      </c>
      <c r="F95" s="23">
        <v>2210</v>
      </c>
      <c r="G95" s="8">
        <f t="shared" si="7"/>
        <v>380</v>
      </c>
      <c r="H95" s="16">
        <f t="shared" si="8"/>
        <v>0.20765027322404372</v>
      </c>
      <c r="I95" s="22">
        <v>1034</v>
      </c>
      <c r="J95" s="22">
        <v>1108</v>
      </c>
      <c r="K95" s="8">
        <f t="shared" si="10"/>
        <v>74</v>
      </c>
      <c r="L95" s="16">
        <f t="shared" si="9"/>
        <v>7.1566731141199227E-2</v>
      </c>
    </row>
    <row r="96" spans="1:13" x14ac:dyDescent="0.2">
      <c r="A96" s="19" t="s">
        <v>59</v>
      </c>
      <c r="B96" s="9" t="s">
        <v>162</v>
      </c>
      <c r="C96" s="8">
        <v>104915</v>
      </c>
      <c r="E96" s="23">
        <v>28396</v>
      </c>
      <c r="F96" s="23">
        <v>36726</v>
      </c>
      <c r="G96" s="8">
        <f t="shared" si="7"/>
        <v>8330</v>
      </c>
      <c r="H96" s="16">
        <f t="shared" si="8"/>
        <v>0.29335117622200307</v>
      </c>
      <c r="I96" s="22">
        <v>9633</v>
      </c>
      <c r="J96" s="22">
        <v>16412</v>
      </c>
      <c r="K96" s="8">
        <f t="shared" si="10"/>
        <v>6779</v>
      </c>
      <c r="L96" s="16">
        <f t="shared" si="9"/>
        <v>0.70372677255268345</v>
      </c>
    </row>
    <row r="97" spans="1:13" x14ac:dyDescent="0.2">
      <c r="A97" s="19" t="s">
        <v>131</v>
      </c>
      <c r="B97" s="9" t="s">
        <v>162</v>
      </c>
      <c r="C97" s="8">
        <v>10264</v>
      </c>
      <c r="E97" s="23">
        <v>3241</v>
      </c>
      <c r="F97" s="23">
        <v>3807</v>
      </c>
      <c r="G97" s="8">
        <f t="shared" si="7"/>
        <v>566</v>
      </c>
      <c r="H97" s="16">
        <f t="shared" si="8"/>
        <v>0.17463745757482257</v>
      </c>
      <c r="I97" s="22">
        <v>452</v>
      </c>
      <c r="J97" s="22">
        <v>552</v>
      </c>
      <c r="K97" s="8">
        <f t="shared" si="10"/>
        <v>100</v>
      </c>
      <c r="L97" s="16">
        <f t="shared" si="9"/>
        <v>0.22123893805309736</v>
      </c>
    </row>
    <row r="98" spans="1:13" x14ac:dyDescent="0.2">
      <c r="A98" s="19" t="s">
        <v>71</v>
      </c>
      <c r="B98" s="9" t="s">
        <v>162</v>
      </c>
      <c r="C98" s="8">
        <v>54406</v>
      </c>
      <c r="E98" s="23">
        <v>14675</v>
      </c>
      <c r="F98" s="23">
        <v>16534</v>
      </c>
      <c r="G98" s="8">
        <f t="shared" si="7"/>
        <v>1859</v>
      </c>
      <c r="H98" s="16">
        <f t="shared" si="8"/>
        <v>0.12667802385008517</v>
      </c>
      <c r="I98" s="22">
        <v>3935</v>
      </c>
      <c r="J98" s="22">
        <v>4629</v>
      </c>
      <c r="K98" s="8">
        <f t="shared" si="10"/>
        <v>694</v>
      </c>
      <c r="L98" s="16">
        <f t="shared" si="9"/>
        <v>0.17636594663278271</v>
      </c>
    </row>
    <row r="99" spans="1:13" x14ac:dyDescent="0.2">
      <c r="A99" s="19" t="s">
        <v>127</v>
      </c>
      <c r="B99" s="9" t="s">
        <v>162</v>
      </c>
      <c r="C99" s="8">
        <v>10743</v>
      </c>
      <c r="E99" s="23">
        <v>3992</v>
      </c>
      <c r="F99" s="23">
        <v>4784</v>
      </c>
      <c r="G99" s="8">
        <f t="shared" si="7"/>
        <v>792</v>
      </c>
      <c r="H99" s="16">
        <f t="shared" si="8"/>
        <v>0.19839679358717435</v>
      </c>
      <c r="I99" s="22">
        <v>614</v>
      </c>
      <c r="J99" s="22">
        <v>669</v>
      </c>
      <c r="K99" s="8">
        <f t="shared" si="10"/>
        <v>55</v>
      </c>
      <c r="L99" s="16">
        <f t="shared" si="9"/>
        <v>8.9576547231270356E-2</v>
      </c>
    </row>
    <row r="100" spans="1:13" x14ac:dyDescent="0.2">
      <c r="A100" s="19" t="s">
        <v>10</v>
      </c>
      <c r="B100" s="9" t="s">
        <v>162</v>
      </c>
      <c r="C100" s="8">
        <v>28859</v>
      </c>
      <c r="E100" s="23">
        <v>8050</v>
      </c>
      <c r="F100" s="23">
        <v>10161</v>
      </c>
      <c r="G100" s="8">
        <f t="shared" si="7"/>
        <v>2111</v>
      </c>
      <c r="H100" s="16">
        <f t="shared" si="8"/>
        <v>0.26223602484472047</v>
      </c>
      <c r="I100" s="22">
        <v>2034</v>
      </c>
      <c r="J100" s="22">
        <v>2337</v>
      </c>
      <c r="K100" s="8">
        <f t="shared" si="10"/>
        <v>303</v>
      </c>
      <c r="L100" s="16">
        <f t="shared" si="9"/>
        <v>0.14896755162241887</v>
      </c>
    </row>
    <row r="101" spans="1:13" x14ac:dyDescent="0.2">
      <c r="A101" s="19" t="s">
        <v>62</v>
      </c>
      <c r="B101" s="9" t="s">
        <v>162</v>
      </c>
      <c r="C101" s="8">
        <v>66370</v>
      </c>
      <c r="E101" s="23">
        <v>13004</v>
      </c>
      <c r="F101" s="23">
        <v>16516</v>
      </c>
      <c r="G101" s="8">
        <f t="shared" si="7"/>
        <v>3512</v>
      </c>
      <c r="H101" s="16">
        <f t="shared" si="8"/>
        <v>0.27007074746231929</v>
      </c>
      <c r="I101" s="22">
        <v>7825</v>
      </c>
      <c r="J101" s="22">
        <v>8988</v>
      </c>
      <c r="K101" s="8">
        <f t="shared" si="10"/>
        <v>1163</v>
      </c>
      <c r="L101" s="16">
        <f t="shared" si="9"/>
        <v>0.1486261980830671</v>
      </c>
    </row>
    <row r="102" spans="1:13" x14ac:dyDescent="0.2">
      <c r="A102" s="19" t="s">
        <v>153</v>
      </c>
      <c r="B102" s="9" t="s">
        <v>162</v>
      </c>
      <c r="C102" s="8">
        <v>3265</v>
      </c>
      <c r="E102" s="23">
        <v>1378</v>
      </c>
      <c r="F102" s="23">
        <v>1484</v>
      </c>
      <c r="G102" s="8">
        <f t="shared" si="7"/>
        <v>106</v>
      </c>
      <c r="H102" s="16">
        <f t="shared" si="8"/>
        <v>7.6923076923076927E-2</v>
      </c>
      <c r="I102" s="22">
        <v>103</v>
      </c>
      <c r="J102" s="22">
        <v>130</v>
      </c>
      <c r="K102" s="8">
        <f t="shared" si="10"/>
        <v>27</v>
      </c>
      <c r="L102" s="16">
        <f t="shared" si="9"/>
        <v>0.26213592233009708</v>
      </c>
    </row>
    <row r="103" spans="1:13" x14ac:dyDescent="0.2">
      <c r="A103" s="19" t="s">
        <v>52</v>
      </c>
      <c r="B103" s="9" t="s">
        <v>162</v>
      </c>
      <c r="C103" s="8">
        <v>209725</v>
      </c>
      <c r="E103" s="23">
        <v>58631</v>
      </c>
      <c r="F103" s="23">
        <v>69080</v>
      </c>
      <c r="G103" s="8">
        <f t="shared" si="7"/>
        <v>10449</v>
      </c>
      <c r="H103" s="16">
        <f t="shared" si="8"/>
        <v>0.17821630195630297</v>
      </c>
      <c r="I103" s="22">
        <v>22128</v>
      </c>
      <c r="J103" s="22">
        <v>29615</v>
      </c>
      <c r="K103" s="8">
        <f t="shared" si="10"/>
        <v>7487</v>
      </c>
      <c r="L103" s="16">
        <f t="shared" si="9"/>
        <v>0.33834960231381056</v>
      </c>
    </row>
    <row r="104" spans="1:13" x14ac:dyDescent="0.2">
      <c r="A104" s="19" t="s">
        <v>138</v>
      </c>
      <c r="B104" s="9" t="s">
        <v>162</v>
      </c>
      <c r="C104" s="8">
        <v>9128</v>
      </c>
      <c r="E104" s="23">
        <v>3206</v>
      </c>
      <c r="F104" s="23">
        <v>4105</v>
      </c>
      <c r="G104" s="8">
        <f t="shared" si="7"/>
        <v>899</v>
      </c>
      <c r="H104" s="16">
        <f t="shared" si="8"/>
        <v>0.28041172800998126</v>
      </c>
      <c r="I104" s="22">
        <v>540</v>
      </c>
      <c r="J104" s="22">
        <v>768</v>
      </c>
      <c r="K104" s="8">
        <f t="shared" si="10"/>
        <v>228</v>
      </c>
      <c r="L104" s="16">
        <f t="shared" si="9"/>
        <v>0.42222222222222222</v>
      </c>
    </row>
    <row r="105" spans="1:13" x14ac:dyDescent="0.2">
      <c r="A105" s="19" t="s">
        <v>135</v>
      </c>
      <c r="B105" s="9" t="s">
        <v>162</v>
      </c>
      <c r="C105" s="8">
        <v>9366</v>
      </c>
      <c r="E105" s="23">
        <v>3033</v>
      </c>
      <c r="F105" s="23">
        <v>3385</v>
      </c>
      <c r="G105" s="8">
        <f t="shared" si="7"/>
        <v>352</v>
      </c>
      <c r="H105" s="16">
        <f t="shared" si="8"/>
        <v>0.11605670952851961</v>
      </c>
      <c r="I105" s="22">
        <v>348</v>
      </c>
      <c r="J105" s="22">
        <v>397</v>
      </c>
      <c r="K105" s="8">
        <f t="shared" si="10"/>
        <v>49</v>
      </c>
      <c r="L105" s="16">
        <f t="shared" si="9"/>
        <v>0.14080459770114942</v>
      </c>
    </row>
    <row r="106" spans="1:13" x14ac:dyDescent="0.2">
      <c r="A106" s="19" t="s">
        <v>157</v>
      </c>
      <c r="B106" s="9" t="s">
        <v>162</v>
      </c>
      <c r="C106" s="8">
        <v>1350</v>
      </c>
      <c r="E106" s="23">
        <v>555</v>
      </c>
      <c r="F106" s="23">
        <v>615</v>
      </c>
      <c r="G106" s="8">
        <f t="shared" si="7"/>
        <v>60</v>
      </c>
      <c r="H106" s="16">
        <f t="shared" si="8"/>
        <v>0.10810810810810811</v>
      </c>
      <c r="I106" s="22">
        <v>135</v>
      </c>
      <c r="J106" s="22">
        <v>116</v>
      </c>
      <c r="K106" s="8">
        <f t="shared" si="10"/>
        <v>-19</v>
      </c>
      <c r="L106" s="16">
        <f t="shared" si="9"/>
        <v>-0.14074074074074075</v>
      </c>
    </row>
    <row r="107" spans="1:13" x14ac:dyDescent="0.2">
      <c r="A107" s="19" t="s">
        <v>140</v>
      </c>
      <c r="B107" s="9" t="s">
        <v>162</v>
      </c>
      <c r="C107" s="8">
        <v>7397</v>
      </c>
      <c r="E107" s="23">
        <v>1671</v>
      </c>
      <c r="F107" s="23">
        <v>1845</v>
      </c>
      <c r="G107" s="8">
        <f t="shared" si="7"/>
        <v>174</v>
      </c>
      <c r="H107" s="16">
        <f t="shared" si="8"/>
        <v>0.10412926391382406</v>
      </c>
      <c r="I107" s="22">
        <v>462</v>
      </c>
      <c r="J107" s="22">
        <v>478</v>
      </c>
      <c r="K107" s="8">
        <f t="shared" si="10"/>
        <v>16</v>
      </c>
      <c r="L107" s="16">
        <f t="shared" si="9"/>
        <v>3.4632034632034632E-2</v>
      </c>
    </row>
    <row r="108" spans="1:13" x14ac:dyDescent="0.2">
      <c r="A108" s="19" t="s">
        <v>34</v>
      </c>
      <c r="B108" s="9" t="s">
        <v>162</v>
      </c>
      <c r="C108" s="8">
        <v>791743</v>
      </c>
      <c r="E108" s="23">
        <v>345683</v>
      </c>
      <c r="F108" s="22">
        <v>409741</v>
      </c>
      <c r="G108" s="8">
        <f t="shared" si="7"/>
        <v>64058</v>
      </c>
      <c r="H108" s="16">
        <f t="shared" si="8"/>
        <v>0.18530850519117226</v>
      </c>
      <c r="I108" s="22">
        <v>288001</v>
      </c>
      <c r="J108" s="25">
        <v>411567</v>
      </c>
      <c r="K108" s="8">
        <f t="shared" si="10"/>
        <v>123566</v>
      </c>
      <c r="L108" s="16">
        <f t="shared" si="9"/>
        <v>0.42904712136416195</v>
      </c>
    </row>
    <row r="109" spans="1:13" x14ac:dyDescent="0.2">
      <c r="A109" s="19" t="s">
        <v>133</v>
      </c>
      <c r="B109" s="9" t="s">
        <v>162</v>
      </c>
      <c r="C109" s="8">
        <v>9917</v>
      </c>
      <c r="E109" s="23">
        <v>1295</v>
      </c>
      <c r="F109" s="23">
        <v>2812</v>
      </c>
      <c r="G109" s="8">
        <f t="shared" si="7"/>
        <v>1517</v>
      </c>
      <c r="H109" s="16">
        <f t="shared" si="8"/>
        <v>1.1714285714285715</v>
      </c>
      <c r="I109" s="22">
        <v>424</v>
      </c>
      <c r="J109" s="22">
        <v>757</v>
      </c>
      <c r="K109" s="8">
        <f t="shared" si="10"/>
        <v>333</v>
      </c>
      <c r="L109" s="16">
        <f t="shared" si="9"/>
        <v>0.785377358490566</v>
      </c>
    </row>
    <row r="110" spans="1:13" x14ac:dyDescent="0.2">
      <c r="A110" s="19" t="s">
        <v>37</v>
      </c>
      <c r="B110" s="5">
        <v>1144709</v>
      </c>
      <c r="C110" s="8">
        <v>1273954</v>
      </c>
      <c r="D110" s="7">
        <f>B110/C110</f>
        <v>0.89854814224061463</v>
      </c>
      <c r="E110" s="22">
        <v>126750</v>
      </c>
      <c r="F110" s="22">
        <v>161337</v>
      </c>
      <c r="G110" s="8">
        <f t="shared" si="7"/>
        <v>34587</v>
      </c>
      <c r="H110" s="16">
        <f t="shared" si="8"/>
        <v>0.27287573964497042</v>
      </c>
      <c r="I110" s="25">
        <v>306475</v>
      </c>
      <c r="J110" s="25">
        <v>435860</v>
      </c>
      <c r="K110" s="8">
        <f t="shared" si="10"/>
        <v>129385</v>
      </c>
      <c r="L110" s="16">
        <f t="shared" si="9"/>
        <v>0.42217146586181581</v>
      </c>
      <c r="M110" s="1" t="s">
        <v>39</v>
      </c>
    </row>
    <row r="111" spans="1:13" x14ac:dyDescent="0.2">
      <c r="A111" s="19" t="s">
        <v>58</v>
      </c>
      <c r="B111" s="9" t="s">
        <v>162</v>
      </c>
      <c r="C111" s="8">
        <v>106985</v>
      </c>
      <c r="E111" s="23">
        <v>6601</v>
      </c>
      <c r="F111" s="23">
        <v>8194</v>
      </c>
      <c r="G111" s="8">
        <f t="shared" si="7"/>
        <v>1593</v>
      </c>
      <c r="H111" s="16">
        <f t="shared" si="8"/>
        <v>0.24132707165580972</v>
      </c>
      <c r="I111" s="22">
        <v>1243</v>
      </c>
      <c r="J111" s="22">
        <v>1403</v>
      </c>
      <c r="K111" s="8">
        <f t="shared" si="10"/>
        <v>160</v>
      </c>
      <c r="L111" s="16">
        <f t="shared" si="9"/>
        <v>0.12872083668543846</v>
      </c>
    </row>
    <row r="112" spans="1:13" x14ac:dyDescent="0.2">
      <c r="A112" s="19" t="s">
        <v>77</v>
      </c>
      <c r="B112" s="9" t="s">
        <v>162</v>
      </c>
      <c r="C112" s="8">
        <v>41753</v>
      </c>
      <c r="E112" s="23">
        <v>13198</v>
      </c>
      <c r="F112" s="23">
        <v>15809</v>
      </c>
      <c r="G112" s="8">
        <f t="shared" si="7"/>
        <v>2611</v>
      </c>
      <c r="H112" s="16">
        <f t="shared" si="8"/>
        <v>0.19783300500075768</v>
      </c>
      <c r="I112" s="22">
        <v>2378</v>
      </c>
      <c r="J112" s="22">
        <v>2877</v>
      </c>
      <c r="K112" s="8">
        <f t="shared" si="10"/>
        <v>499</v>
      </c>
      <c r="L112" s="16">
        <f t="shared" si="9"/>
        <v>0.20984020185029437</v>
      </c>
    </row>
    <row r="113" spans="1:13" x14ac:dyDescent="0.2">
      <c r="A113" s="19" t="s">
        <v>116</v>
      </c>
      <c r="B113" s="9" t="s">
        <v>162</v>
      </c>
      <c r="C113" s="8">
        <v>15907</v>
      </c>
      <c r="E113" s="23">
        <v>4828</v>
      </c>
      <c r="F113" s="23">
        <v>6174</v>
      </c>
      <c r="G113" s="8">
        <f t="shared" si="7"/>
        <v>1346</v>
      </c>
      <c r="H113" s="16">
        <f t="shared" si="8"/>
        <v>0.27879038939519468</v>
      </c>
      <c r="I113" s="22">
        <v>3863</v>
      </c>
      <c r="J113" s="22">
        <v>4073</v>
      </c>
      <c r="K113" s="8">
        <f t="shared" si="10"/>
        <v>210</v>
      </c>
      <c r="L113" s="16">
        <f t="shared" si="9"/>
        <v>5.4361894900336528E-2</v>
      </c>
    </row>
    <row r="114" spans="1:13" x14ac:dyDescent="0.2">
      <c r="A114" s="19" t="s">
        <v>61</v>
      </c>
      <c r="B114" s="9" t="s">
        <v>162</v>
      </c>
      <c r="C114" s="8">
        <v>66916</v>
      </c>
      <c r="E114" s="23">
        <v>21253</v>
      </c>
      <c r="F114" s="23">
        <v>23358</v>
      </c>
      <c r="G114" s="8">
        <f t="shared" si="7"/>
        <v>2105</v>
      </c>
      <c r="H114" s="16">
        <f t="shared" si="8"/>
        <v>9.9044840728367764E-2</v>
      </c>
      <c r="I114" s="22">
        <v>8843</v>
      </c>
      <c r="J114" s="22">
        <v>10380</v>
      </c>
      <c r="K114" s="8">
        <f t="shared" si="10"/>
        <v>1537</v>
      </c>
      <c r="L114" s="16">
        <f t="shared" si="9"/>
        <v>0.17380979305665498</v>
      </c>
    </row>
    <row r="115" spans="1:13" x14ac:dyDescent="0.2">
      <c r="A115" s="19" t="s">
        <v>151</v>
      </c>
      <c r="B115" s="9" t="s">
        <v>162</v>
      </c>
      <c r="C115" s="8">
        <v>3488</v>
      </c>
      <c r="E115" s="23">
        <v>10525</v>
      </c>
      <c r="F115" s="23">
        <v>14260</v>
      </c>
      <c r="G115" s="8">
        <f t="shared" si="7"/>
        <v>3735</v>
      </c>
      <c r="H115" s="16">
        <f t="shared" si="8"/>
        <v>0.35486935866983371</v>
      </c>
      <c r="I115" s="22">
        <v>5744</v>
      </c>
      <c r="J115" s="22">
        <v>8191</v>
      </c>
      <c r="K115" s="8">
        <f t="shared" si="10"/>
        <v>2447</v>
      </c>
      <c r="L115" s="16">
        <f t="shared" si="9"/>
        <v>0.42600974930362118</v>
      </c>
    </row>
    <row r="116" spans="1:13" x14ac:dyDescent="0.2">
      <c r="A116" s="19" t="s">
        <v>82</v>
      </c>
      <c r="B116" s="5">
        <v>22842</v>
      </c>
      <c r="C116" s="8">
        <v>36654</v>
      </c>
      <c r="D116" s="7">
        <f t="shared" ref="D116:D117" si="12">B116/C116</f>
        <v>0.62317891635292189</v>
      </c>
      <c r="E116" s="23">
        <v>10944</v>
      </c>
      <c r="F116" s="23">
        <v>12959</v>
      </c>
      <c r="G116" s="8">
        <f t="shared" si="7"/>
        <v>2015</v>
      </c>
      <c r="H116" s="16">
        <f t="shared" si="8"/>
        <v>0.18411915204678361</v>
      </c>
      <c r="I116" s="22">
        <v>3381</v>
      </c>
      <c r="J116" s="22">
        <v>4261</v>
      </c>
      <c r="K116" s="8">
        <f t="shared" si="10"/>
        <v>880</v>
      </c>
      <c r="L116" s="16">
        <f t="shared" si="9"/>
        <v>0.26027802425317953</v>
      </c>
      <c r="M116" s="1" t="s">
        <v>70</v>
      </c>
    </row>
    <row r="117" spans="1:13" x14ac:dyDescent="0.2">
      <c r="A117" s="19" t="s">
        <v>11</v>
      </c>
      <c r="B117" s="5">
        <v>2820960</v>
      </c>
      <c r="C117" s="8">
        <v>279716</v>
      </c>
      <c r="D117" s="7">
        <f t="shared" si="12"/>
        <v>10.085086301820418</v>
      </c>
      <c r="E117" s="22">
        <v>12946</v>
      </c>
      <c r="F117" s="22">
        <v>25898</v>
      </c>
      <c r="G117" s="8">
        <f t="shared" si="7"/>
        <v>12952</v>
      </c>
      <c r="H117" s="16">
        <f t="shared" si="8"/>
        <v>1.000463463618106</v>
      </c>
      <c r="I117" s="25">
        <v>42297</v>
      </c>
      <c r="J117" s="25">
        <v>41820</v>
      </c>
      <c r="K117" s="8">
        <f t="shared" si="10"/>
        <v>-477</v>
      </c>
      <c r="L117" s="16">
        <f t="shared" si="9"/>
        <v>-1.1277395559968793E-2</v>
      </c>
      <c r="M117" s="1" t="s">
        <v>68</v>
      </c>
    </row>
    <row r="118" spans="1:13" x14ac:dyDescent="0.2">
      <c r="A118" s="19" t="s">
        <v>149</v>
      </c>
      <c r="B118" s="9" t="s">
        <v>162</v>
      </c>
      <c r="C118" s="8">
        <v>5056</v>
      </c>
      <c r="E118" s="23">
        <v>2087</v>
      </c>
      <c r="F118" s="23">
        <v>2159</v>
      </c>
      <c r="G118" s="8">
        <f t="shared" si="7"/>
        <v>72</v>
      </c>
      <c r="H118" s="16">
        <f t="shared" si="8"/>
        <v>3.4499281264973647E-2</v>
      </c>
      <c r="I118" s="22">
        <v>194</v>
      </c>
      <c r="J118" s="22">
        <v>168</v>
      </c>
      <c r="K118" s="8">
        <f t="shared" si="10"/>
        <v>-26</v>
      </c>
      <c r="L118" s="16">
        <f t="shared" si="9"/>
        <v>-0.13402061855670103</v>
      </c>
    </row>
    <row r="119" spans="1:13" x14ac:dyDescent="0.2">
      <c r="A119" s="19" t="s">
        <v>102</v>
      </c>
      <c r="B119" s="9" t="s">
        <v>38</v>
      </c>
      <c r="C119" s="8">
        <v>21358</v>
      </c>
      <c r="E119" s="22">
        <v>1541</v>
      </c>
      <c r="F119" s="22">
        <v>2441</v>
      </c>
      <c r="G119" s="8">
        <f t="shared" si="7"/>
        <v>900</v>
      </c>
      <c r="H119" s="16">
        <f t="shared" si="8"/>
        <v>0.58403634003893579</v>
      </c>
      <c r="I119" s="25">
        <v>3416</v>
      </c>
      <c r="J119" s="25">
        <v>3108</v>
      </c>
      <c r="K119" s="8">
        <f t="shared" si="10"/>
        <v>-308</v>
      </c>
      <c r="L119" s="16">
        <f t="shared" si="9"/>
        <v>-9.0163934426229511E-2</v>
      </c>
      <c r="M119" s="1" t="s">
        <v>100</v>
      </c>
    </row>
    <row r="120" spans="1:13" x14ac:dyDescent="0.2">
      <c r="A120" s="19" t="s">
        <v>32</v>
      </c>
      <c r="B120" s="5">
        <v>263644</v>
      </c>
      <c r="C120" s="8">
        <v>590551</v>
      </c>
      <c r="D120" s="7">
        <f>B120/C120</f>
        <v>0.44643731024077515</v>
      </c>
      <c r="E120" s="23">
        <v>104029</v>
      </c>
      <c r="F120" s="22">
        <v>139729</v>
      </c>
      <c r="G120" s="8">
        <f t="shared" si="7"/>
        <v>35700</v>
      </c>
      <c r="H120" s="16">
        <f t="shared" si="8"/>
        <v>0.34317353814801643</v>
      </c>
      <c r="I120" s="22">
        <v>84252</v>
      </c>
      <c r="J120" s="25">
        <v>143795</v>
      </c>
      <c r="K120" s="8">
        <f t="shared" si="10"/>
        <v>59543</v>
      </c>
      <c r="L120" s="16">
        <f t="shared" si="9"/>
        <v>0.70672506290651849</v>
      </c>
      <c r="M120" s="1" t="s">
        <v>33</v>
      </c>
    </row>
    <row r="121" spans="1:13" x14ac:dyDescent="0.2">
      <c r="A121" s="19" t="s">
        <v>73</v>
      </c>
      <c r="B121" s="9" t="s">
        <v>38</v>
      </c>
      <c r="C121" s="8">
        <v>51070</v>
      </c>
      <c r="E121" s="23">
        <v>13991</v>
      </c>
      <c r="F121" s="23">
        <v>18463</v>
      </c>
      <c r="G121" s="8">
        <f t="shared" si="7"/>
        <v>4472</v>
      </c>
      <c r="H121" s="16">
        <f t="shared" si="8"/>
        <v>0.31963405046101068</v>
      </c>
      <c r="I121" s="22">
        <v>4790</v>
      </c>
      <c r="J121" s="22">
        <v>6350</v>
      </c>
      <c r="K121" s="8">
        <f t="shared" si="10"/>
        <v>1560</v>
      </c>
      <c r="L121" s="16">
        <f t="shared" si="9"/>
        <v>0.325678496868476</v>
      </c>
      <c r="M121" s="1" t="s">
        <v>69</v>
      </c>
    </row>
    <row r="122" spans="1:13" x14ac:dyDescent="0.2">
      <c r="A122" s="19" t="s">
        <v>76</v>
      </c>
      <c r="B122" s="9" t="s">
        <v>162</v>
      </c>
      <c r="C122" s="8">
        <v>45539</v>
      </c>
      <c r="E122" s="23">
        <v>15681</v>
      </c>
      <c r="F122" s="23">
        <v>19049</v>
      </c>
      <c r="G122" s="8">
        <f t="shared" si="7"/>
        <v>3368</v>
      </c>
      <c r="H122" s="16">
        <f t="shared" si="8"/>
        <v>0.21478222052165041</v>
      </c>
      <c r="I122" s="22">
        <v>2624</v>
      </c>
      <c r="J122" s="22">
        <v>3509</v>
      </c>
      <c r="K122" s="8">
        <f t="shared" si="10"/>
        <v>885</v>
      </c>
      <c r="L122" s="16">
        <f t="shared" si="9"/>
        <v>0.33727134146341464</v>
      </c>
    </row>
    <row r="123" spans="1:13" x14ac:dyDescent="0.2">
      <c r="A123" s="19" t="s">
        <v>118</v>
      </c>
      <c r="B123" s="9" t="s">
        <v>162</v>
      </c>
      <c r="C123" s="8">
        <v>15436</v>
      </c>
      <c r="E123" s="23">
        <v>6587</v>
      </c>
      <c r="F123" s="23">
        <v>7110</v>
      </c>
      <c r="G123" s="8">
        <f t="shared" si="7"/>
        <v>523</v>
      </c>
      <c r="H123" s="16">
        <f t="shared" si="8"/>
        <v>7.9398815849400339E-2</v>
      </c>
      <c r="I123" s="22">
        <v>873</v>
      </c>
      <c r="J123" s="22">
        <v>1034</v>
      </c>
      <c r="K123" s="8">
        <f t="shared" si="10"/>
        <v>161</v>
      </c>
      <c r="L123" s="16">
        <f t="shared" si="9"/>
        <v>0.18442153493699887</v>
      </c>
    </row>
    <row r="124" spans="1:13" x14ac:dyDescent="0.2">
      <c r="A124" s="19" t="s">
        <v>120</v>
      </c>
      <c r="B124" s="9" t="s">
        <v>162</v>
      </c>
      <c r="C124" s="8">
        <v>14018</v>
      </c>
      <c r="E124" s="22">
        <v>1028</v>
      </c>
      <c r="F124" s="23">
        <v>2033</v>
      </c>
      <c r="G124" s="8">
        <f t="shared" si="7"/>
        <v>1005</v>
      </c>
      <c r="H124" s="16">
        <f t="shared" si="8"/>
        <v>0.97762645914396884</v>
      </c>
      <c r="I124" s="25">
        <v>2056</v>
      </c>
      <c r="J124" s="22">
        <v>1826</v>
      </c>
      <c r="K124" s="8">
        <f t="shared" si="10"/>
        <v>-230</v>
      </c>
      <c r="L124" s="16">
        <f t="shared" si="9"/>
        <v>-0.11186770428015565</v>
      </c>
    </row>
    <row r="125" spans="1:13" ht="23.25" customHeight="1" x14ac:dyDescent="0.25">
      <c r="A125" s="26" t="s">
        <v>170</v>
      </c>
      <c r="B125" s="27">
        <f>SUM(B6:B124)</f>
        <v>33539950</v>
      </c>
      <c r="C125" s="29">
        <f>SUM(C6:C124)</f>
        <v>20021147</v>
      </c>
      <c r="D125" s="28"/>
      <c r="E125" s="29">
        <f>SUM(E6:E124)</f>
        <v>3119784</v>
      </c>
      <c r="F125" s="29">
        <f>SUM(F6:F124)</f>
        <v>3942335</v>
      </c>
      <c r="G125" s="29">
        <f>SUM(G6:G124)</f>
        <v>822551</v>
      </c>
      <c r="H125" s="30">
        <f t="shared" si="8"/>
        <v>0.26365639416062137</v>
      </c>
      <c r="I125" s="29">
        <f>SUM(I6:I124)</f>
        <v>3126529</v>
      </c>
      <c r="J125" s="29">
        <f>SUM(J6:J124)</f>
        <v>4186180</v>
      </c>
      <c r="K125" s="29">
        <f>SUM(K6:K124)</f>
        <v>1059651</v>
      </c>
      <c r="L125" s="30">
        <f t="shared" si="9"/>
        <v>0.3389224920031127</v>
      </c>
      <c r="M125" s="26"/>
    </row>
  </sheetData>
  <autoFilter ref="A5:M124" xr:uid="{00000000-0009-0000-0000-000000000000}">
    <sortState xmlns:xlrd2="http://schemas.microsoft.com/office/spreadsheetml/2017/richdata2" ref="A2:M120">
      <sortCondition ref="A1"/>
    </sortState>
  </autoFilter>
  <mergeCells count="4">
    <mergeCell ref="A1:M1"/>
    <mergeCell ref="A2:M2"/>
    <mergeCell ref="A3:M3"/>
    <mergeCell ref="A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Davis</dc:creator>
  <cp:lastModifiedBy>Jon Rodeback</cp:lastModifiedBy>
  <dcterms:created xsi:type="dcterms:W3CDTF">2021-03-09T16:15:19Z</dcterms:created>
  <dcterms:modified xsi:type="dcterms:W3CDTF">2021-03-30T16:38:52Z</dcterms:modified>
</cp:coreProperties>
</file>