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kerThayer\Documents\"/>
    </mc:Choice>
  </mc:AlternateContent>
  <xr:revisionPtr revIDLastSave="0" documentId="13_ncr:1_{0C7B66A3-67DC-4D47-BF3E-4B1F2BA78C88}" xr6:coauthVersionLast="47" xr6:coauthVersionMax="47" xr10:uidLastSave="{00000000-0000-0000-0000-000000000000}"/>
  <bookViews>
    <workbookView xWindow="6165" yWindow="-16320" windowWidth="29040" windowHeight="15840" xr2:uid="{3BF95FFF-4EAF-45DD-875A-C2988B015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A13" i="1"/>
  <c r="K10" i="1"/>
  <c r="L10" i="1" s="1"/>
  <c r="J10" i="1"/>
  <c r="I10" i="1"/>
  <c r="H10" i="1"/>
  <c r="G10" i="1"/>
  <c r="F10" i="1"/>
  <c r="E10" i="1"/>
  <c r="D10" i="1"/>
  <c r="C10" i="1"/>
  <c r="B10" i="1"/>
  <c r="L2" i="1"/>
  <c r="H3" i="1"/>
  <c r="H4" i="1"/>
  <c r="H5" i="1"/>
  <c r="H6" i="1"/>
  <c r="H7" i="1"/>
  <c r="H8" i="1"/>
  <c r="H9" i="1"/>
  <c r="H2" i="1"/>
  <c r="D3" i="1"/>
  <c r="D4" i="1"/>
  <c r="D5" i="1"/>
  <c r="D6" i="1"/>
  <c r="D7" i="1"/>
  <c r="D8" i="1"/>
  <c r="D9" i="1"/>
  <c r="D2" i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<sst xmlns="http://schemas.openxmlformats.org/spreadsheetml/2006/main" count="24" uniqueCount="22">
  <si>
    <t>Counties With Funding</t>
  </si>
  <si>
    <t>Grant Amount (Reported on Form 990)</t>
  </si>
  <si>
    <t>Population (2020 Census)</t>
  </si>
  <si>
    <t>Grant Giving Per Capita</t>
  </si>
  <si>
    <t>2016 Votes (Rep)</t>
  </si>
  <si>
    <t>2020 Votes (Rep)</t>
  </si>
  <si>
    <t>Votes Changed 2016-20</t>
  </si>
  <si>
    <t>% Change 2016-20</t>
  </si>
  <si>
    <t>2016 Votes (Dem)</t>
  </si>
  <si>
    <t>2020 Votes (Dem)</t>
  </si>
  <si>
    <t>Apache</t>
  </si>
  <si>
    <t>Coconino</t>
  </si>
  <si>
    <t>La Paz</t>
  </si>
  <si>
    <t>Maricopa</t>
  </si>
  <si>
    <t>Navajo</t>
  </si>
  <si>
    <t>Pima</t>
  </si>
  <si>
    <t>Pinal</t>
  </si>
  <si>
    <t>Yuma</t>
  </si>
  <si>
    <t>Total</t>
  </si>
  <si>
    <t>Avg per capita funding of D Counties in 2020</t>
  </si>
  <si>
    <t>Avg per capita funding of R Counties in 2020</t>
  </si>
  <si>
    <t>D+ 61% more funding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</si>
</sst>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2" xfId="0" applyNumberFormat="1" applyFont="1" applyBorder="1"/>
    <xf numFmtId="3" fontId="7" fillId="0" borderId="2" xfId="0" applyNumberFormat="1" applyFont="1" applyFill="1" applyBorder="1" applyAlignment="1">
      <alignment horizontal="right" wrapText="1"/>
    </xf>
    <xf numFmtId="9" fontId="2" fillId="0" borderId="2" xfId="3" applyFont="1" applyBorder="1"/>
    <xf numFmtId="44" fontId="2" fillId="0" borderId="2" xfId="2" applyFont="1" applyBorder="1"/>
    <xf numFmtId="44" fontId="0" fillId="0" borderId="0" xfId="2" applyFont="1"/>
    <xf numFmtId="0" fontId="2" fillId="0" borderId="3" xfId="0" applyFont="1" applyBorder="1"/>
    <xf numFmtId="44" fontId="2" fillId="0" borderId="4" xfId="2" applyFont="1" applyBorder="1" applyAlignment="1"/>
    <xf numFmtId="43" fontId="2" fillId="0" borderId="4" xfId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9" fontId="3" fillId="0" borderId="5" xfId="0" applyNumberFormat="1" applyFont="1" applyBorder="1" applyAlignment="1">
      <alignment horizontal="center" wrapText="1"/>
    </xf>
    <xf numFmtId="9" fontId="3" fillId="0" borderId="6" xfId="0" applyNumberFormat="1" applyFont="1" applyBorder="1" applyAlignment="1">
      <alignment horizontal="center" wrapText="1"/>
    </xf>
    <xf numFmtId="0" fontId="4" fillId="0" borderId="7" xfId="0" applyFont="1" applyBorder="1"/>
    <xf numFmtId="44" fontId="4" fillId="0" borderId="0" xfId="2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44" fontId="0" fillId="0" borderId="0" xfId="2" applyFont="1" applyBorder="1"/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9" fontId="0" fillId="0" borderId="0" xfId="3" applyFont="1" applyBorder="1"/>
    <xf numFmtId="3" fontId="4" fillId="4" borderId="0" xfId="0" applyNumberFormat="1" applyFont="1" applyFill="1" applyBorder="1" applyAlignment="1">
      <alignment horizontal="right" wrapText="1"/>
    </xf>
    <xf numFmtId="3" fontId="5" fillId="4" borderId="0" xfId="0" applyNumberFormat="1" applyFont="1" applyFill="1" applyBorder="1" applyAlignment="1">
      <alignment horizontal="right" wrapText="1"/>
    </xf>
    <xf numFmtId="9" fontId="0" fillId="0" borderId="8" xfId="3" applyFont="1" applyBorder="1"/>
    <xf numFmtId="3" fontId="5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44" fontId="6" fillId="0" borderId="0" xfId="2" applyFont="1" applyBorder="1" applyAlignment="1">
      <alignment wrapText="1"/>
    </xf>
    <xf numFmtId="44" fontId="6" fillId="0" borderId="0" xfId="2" applyFont="1" applyBorder="1"/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7" fillId="0" borderId="9" xfId="0" applyFont="1" applyBorder="1"/>
    <xf numFmtId="9" fontId="2" fillId="0" borderId="10" xfId="3" applyFont="1" applyBorder="1"/>
    <xf numFmtId="164" fontId="2" fillId="5" borderId="11" xfId="0" applyNumberFormat="1" applyFont="1" applyFill="1" applyBorder="1" applyAlignment="1">
      <alignment wrapText="1"/>
    </xf>
    <xf numFmtId="164" fontId="2" fillId="2" borderId="12" xfId="0" applyNumberFormat="1" applyFont="1" applyFill="1" applyBorder="1"/>
    <xf numFmtId="43" fontId="2" fillId="0" borderId="13" xfId="1" applyFont="1" applyFill="1" applyBorder="1" applyAlignment="1">
      <alignment horizontal="center"/>
    </xf>
    <xf numFmtId="44" fontId="0" fillId="5" borderId="14" xfId="2" applyFont="1" applyFill="1" applyBorder="1"/>
    <xf numFmtId="44" fontId="0" fillId="2" borderId="1" xfId="2" applyFont="1" applyFill="1" applyBorder="1"/>
    <xf numFmtId="0" fontId="8" fillId="5" borderId="15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208B-6506-4212-A0E3-B673CBA56E2E}">
  <dimension ref="A1:L13"/>
  <sheetViews>
    <sheetView tabSelected="1" workbookViewId="0">
      <selection activeCell="C13" sqref="C13"/>
    </sheetView>
  </sheetViews>
  <sheetFormatPr defaultRowHeight="14.25" x14ac:dyDescent="0.45"/>
  <cols>
    <col min="1" max="1" width="20.19921875" bestFit="1" customWidth="1"/>
    <col min="2" max="2" width="37.6640625" bestFit="1" customWidth="1"/>
    <col min="3" max="3" width="27.3984375" bestFit="1" customWidth="1"/>
    <col min="4" max="4" width="21.796875" style="5" bestFit="1" customWidth="1"/>
  </cols>
  <sheetData>
    <row r="1" spans="1:12" ht="40.15" thickBot="1" x14ac:dyDescent="0.5">
      <c r="A1" s="6" t="s">
        <v>0</v>
      </c>
      <c r="B1" s="7" t="s">
        <v>1</v>
      </c>
      <c r="C1" s="8" t="s">
        <v>2</v>
      </c>
      <c r="D1" s="7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6</v>
      </c>
      <c r="L1" s="11" t="s">
        <v>7</v>
      </c>
    </row>
    <row r="2" spans="1:12" x14ac:dyDescent="0.45">
      <c r="A2" s="12" t="s">
        <v>10</v>
      </c>
      <c r="B2" s="13">
        <v>589700</v>
      </c>
      <c r="C2" s="14">
        <v>66021</v>
      </c>
      <c r="D2" s="15">
        <f>B2/C2</f>
        <v>8.9320064827857806</v>
      </c>
      <c r="E2" s="14">
        <v>5315</v>
      </c>
      <c r="F2" s="16">
        <v>11442</v>
      </c>
      <c r="G2" s="17">
        <f t="shared" ref="G2:G10" si="0">F2-E2</f>
        <v>6127</v>
      </c>
      <c r="H2" s="18">
        <f>G2/E2</f>
        <v>1.1527751646284101</v>
      </c>
      <c r="I2" s="19">
        <v>12196</v>
      </c>
      <c r="J2" s="20">
        <v>23293</v>
      </c>
      <c r="K2" s="17">
        <f t="shared" ref="K2:K9" si="1">J2-I2</f>
        <v>11097</v>
      </c>
      <c r="L2" s="21">
        <f>K2/I2</f>
        <v>0.90988848802886191</v>
      </c>
    </row>
    <row r="3" spans="1:12" x14ac:dyDescent="0.45">
      <c r="A3" s="12" t="s">
        <v>11</v>
      </c>
      <c r="B3" s="13">
        <v>524585</v>
      </c>
      <c r="C3" s="14">
        <v>145101</v>
      </c>
      <c r="D3" s="15">
        <f t="shared" ref="D3:D9" si="2">B3/C3</f>
        <v>3.6153093362554358</v>
      </c>
      <c r="E3" s="14">
        <v>16573</v>
      </c>
      <c r="F3" s="16">
        <v>27052</v>
      </c>
      <c r="G3" s="17">
        <f t="shared" si="0"/>
        <v>10479</v>
      </c>
      <c r="H3" s="18">
        <f t="shared" ref="H3:H10" si="3">G3/E3</f>
        <v>0.63229348941048691</v>
      </c>
      <c r="I3" s="19">
        <v>25308</v>
      </c>
      <c r="J3" s="20">
        <v>44698</v>
      </c>
      <c r="K3" s="17">
        <f t="shared" si="1"/>
        <v>19390</v>
      </c>
      <c r="L3" s="21">
        <f t="shared" ref="L3:L10" si="4">K3/I3</f>
        <v>0.76616089773984508</v>
      </c>
    </row>
    <row r="4" spans="1:12" x14ac:dyDescent="0.45">
      <c r="A4" s="12" t="s">
        <v>12</v>
      </c>
      <c r="B4" s="13">
        <v>17532</v>
      </c>
      <c r="C4" s="14">
        <v>16557</v>
      </c>
      <c r="D4" s="15">
        <f t="shared" si="2"/>
        <v>1.0588874796158725</v>
      </c>
      <c r="E4" s="22">
        <v>3381</v>
      </c>
      <c r="F4" s="23">
        <v>5129</v>
      </c>
      <c r="G4" s="17">
        <f t="shared" si="0"/>
        <v>1748</v>
      </c>
      <c r="H4" s="18">
        <f t="shared" si="3"/>
        <v>0.51700680272108845</v>
      </c>
      <c r="I4" s="16">
        <v>1318</v>
      </c>
      <c r="J4" s="14">
        <v>2236</v>
      </c>
      <c r="K4" s="17">
        <f t="shared" si="1"/>
        <v>918</v>
      </c>
      <c r="L4" s="21">
        <f t="shared" si="4"/>
        <v>0.69650986342943855</v>
      </c>
    </row>
    <row r="5" spans="1:12" x14ac:dyDescent="0.45">
      <c r="A5" s="12" t="s">
        <v>13</v>
      </c>
      <c r="B5" s="24">
        <v>1840345</v>
      </c>
      <c r="C5" s="14">
        <v>4420568</v>
      </c>
      <c r="D5" s="15">
        <f t="shared" si="2"/>
        <v>0.41631414786516124</v>
      </c>
      <c r="E5" s="22">
        <v>590465</v>
      </c>
      <c r="F5" s="16">
        <v>995665</v>
      </c>
      <c r="G5" s="17">
        <f t="shared" si="0"/>
        <v>405200</v>
      </c>
      <c r="H5" s="18">
        <f t="shared" si="3"/>
        <v>0.68623881178393298</v>
      </c>
      <c r="I5" s="16">
        <v>549040</v>
      </c>
      <c r="J5" s="20">
        <v>1040774</v>
      </c>
      <c r="K5" s="17">
        <f t="shared" si="1"/>
        <v>491734</v>
      </c>
      <c r="L5" s="21">
        <f t="shared" si="4"/>
        <v>0.895625091068046</v>
      </c>
    </row>
    <row r="6" spans="1:12" x14ac:dyDescent="0.45">
      <c r="A6" s="12" t="s">
        <v>14</v>
      </c>
      <c r="B6" s="24">
        <v>593789</v>
      </c>
      <c r="C6" s="14">
        <v>106717</v>
      </c>
      <c r="D6" s="15">
        <f t="shared" si="2"/>
        <v>5.5641462934677701</v>
      </c>
      <c r="E6" s="22">
        <v>18165</v>
      </c>
      <c r="F6" s="23">
        <v>27657</v>
      </c>
      <c r="G6" s="17">
        <f t="shared" si="0"/>
        <v>9492</v>
      </c>
      <c r="H6" s="18">
        <f t="shared" si="3"/>
        <v>0.52254335260115603</v>
      </c>
      <c r="I6" s="16">
        <v>15362</v>
      </c>
      <c r="J6" s="14">
        <v>23383</v>
      </c>
      <c r="K6" s="17">
        <f t="shared" si="1"/>
        <v>8021</v>
      </c>
      <c r="L6" s="21">
        <f t="shared" si="4"/>
        <v>0.52213253482619448</v>
      </c>
    </row>
    <row r="7" spans="1:12" x14ac:dyDescent="0.45">
      <c r="A7" s="12" t="s">
        <v>15</v>
      </c>
      <c r="B7" s="25">
        <v>950446</v>
      </c>
      <c r="C7" s="26">
        <v>1043433</v>
      </c>
      <c r="D7" s="15">
        <f t="shared" si="2"/>
        <v>0.91088359290917575</v>
      </c>
      <c r="E7" s="26">
        <v>147019</v>
      </c>
      <c r="F7" s="27">
        <v>207758</v>
      </c>
      <c r="G7" s="17">
        <f t="shared" si="0"/>
        <v>60739</v>
      </c>
      <c r="H7" s="18">
        <f t="shared" si="3"/>
        <v>0.41313707752059259</v>
      </c>
      <c r="I7" s="28">
        <v>195649</v>
      </c>
      <c r="J7" s="29">
        <v>304981</v>
      </c>
      <c r="K7" s="17">
        <f t="shared" si="1"/>
        <v>109332</v>
      </c>
      <c r="L7" s="21">
        <f t="shared" si="4"/>
        <v>0.55881706525461416</v>
      </c>
    </row>
    <row r="8" spans="1:12" x14ac:dyDescent="0.45">
      <c r="A8" s="12" t="s">
        <v>16</v>
      </c>
      <c r="B8" s="24">
        <v>472562</v>
      </c>
      <c r="C8" s="14">
        <v>425264</v>
      </c>
      <c r="D8" s="15">
        <f t="shared" si="2"/>
        <v>1.1112203243161896</v>
      </c>
      <c r="E8" s="22">
        <v>53857</v>
      </c>
      <c r="F8" s="23">
        <v>107077</v>
      </c>
      <c r="G8" s="17">
        <f t="shared" si="0"/>
        <v>53220</v>
      </c>
      <c r="H8" s="18">
        <f t="shared" si="3"/>
        <v>0.98817238242011252</v>
      </c>
      <c r="I8" s="16">
        <v>35737</v>
      </c>
      <c r="J8" s="14">
        <v>75106</v>
      </c>
      <c r="K8" s="17">
        <f t="shared" si="1"/>
        <v>39369</v>
      </c>
      <c r="L8" s="21">
        <f t="shared" si="4"/>
        <v>1.1016313624534795</v>
      </c>
    </row>
    <row r="9" spans="1:12" x14ac:dyDescent="0.45">
      <c r="A9" s="12" t="s">
        <v>17</v>
      </c>
      <c r="B9" s="24">
        <v>180765</v>
      </c>
      <c r="C9" s="14">
        <v>203881</v>
      </c>
      <c r="D9" s="15">
        <f t="shared" si="2"/>
        <v>0.88662013625595326</v>
      </c>
      <c r="E9" s="22">
        <v>20586</v>
      </c>
      <c r="F9" s="23">
        <v>36534</v>
      </c>
      <c r="G9" s="17">
        <f t="shared" si="0"/>
        <v>15948</v>
      </c>
      <c r="H9" s="18">
        <f t="shared" si="3"/>
        <v>0.77470125327892747</v>
      </c>
      <c r="I9" s="16">
        <v>18336</v>
      </c>
      <c r="J9" s="14">
        <v>32210</v>
      </c>
      <c r="K9" s="17">
        <f t="shared" si="1"/>
        <v>13874</v>
      </c>
      <c r="L9" s="21">
        <f t="shared" si="4"/>
        <v>0.75665357766143104</v>
      </c>
    </row>
    <row r="10" spans="1:12" ht="14.65" thickBot="1" x14ac:dyDescent="0.5">
      <c r="A10" s="30" t="s">
        <v>18</v>
      </c>
      <c r="B10" s="4">
        <f>SUM(B2:B9)</f>
        <v>5169724</v>
      </c>
      <c r="C10" s="1">
        <f>SUM(C2:C9)</f>
        <v>6427542</v>
      </c>
      <c r="D10" s="4">
        <f>B10/C10</f>
        <v>0.80430808542363474</v>
      </c>
      <c r="E10" s="1">
        <f>SUM(E2:E9)</f>
        <v>855361</v>
      </c>
      <c r="F10" s="1">
        <f>SUM(F2:F9)</f>
        <v>1418314</v>
      </c>
      <c r="G10" s="2">
        <f t="shared" si="0"/>
        <v>562953</v>
      </c>
      <c r="H10" s="3">
        <f t="shared" si="3"/>
        <v>0.65814667725089171</v>
      </c>
      <c r="I10" s="1">
        <f>SUM(I2:I9)</f>
        <v>852946</v>
      </c>
      <c r="J10" s="1">
        <f>SUM(J2:J9)</f>
        <v>1546681</v>
      </c>
      <c r="K10" s="1">
        <f>J10-I10</f>
        <v>693735</v>
      </c>
      <c r="L10" s="31">
        <f t="shared" si="4"/>
        <v>0.81333988318135031</v>
      </c>
    </row>
    <row r="11" spans="1:12" ht="14.65" thickBot="1" x14ac:dyDescent="0.5"/>
    <row r="12" spans="1:12" ht="28.5" x14ac:dyDescent="0.45">
      <c r="A12" s="32" t="s">
        <v>19</v>
      </c>
      <c r="B12" s="33" t="s">
        <v>20</v>
      </c>
      <c r="C12" s="34"/>
    </row>
    <row r="13" spans="1:12" ht="14.65" thickBot="1" x14ac:dyDescent="0.5">
      <c r="A13" s="35">
        <f>AVERAGE(D2,D3,D5,D7)</f>
        <v>3.4686283899538886</v>
      </c>
      <c r="B13" s="36">
        <f>AVERAGE(D4,D6,D8,D9)</f>
        <v>2.1552185584139463</v>
      </c>
      <c r="C13" s="37" t="s">
        <v>21</v>
      </c>
    </row>
  </sheetData>
  <conditionalFormatting sqref="D2:D9">
    <cfRule type="colorScale" priority="2">
      <colorScale>
        <cfvo type="min"/>
        <cfvo type="max"/>
        <color theme="9" tint="0.79998168889431442"/>
        <color theme="9" tint="-0.499984740745262"/>
      </colorScale>
    </cfRule>
    <cfRule type="colorScale" priority="1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Thayer</dc:creator>
  <cp:lastModifiedBy>Parker Thayer</cp:lastModifiedBy>
  <dcterms:created xsi:type="dcterms:W3CDTF">2021-12-16T18:37:38Z</dcterms:created>
  <dcterms:modified xsi:type="dcterms:W3CDTF">2021-12-16T20:36:34Z</dcterms:modified>
</cp:coreProperties>
</file>